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0" windowHeight="9300" activeTab="0"/>
  </bookViews>
  <sheets>
    <sheet name="Champ Seasons" sheetId="1" r:id="rId1"/>
    <sheet name="Ind Seaon Results" sheetId="2" r:id="rId2"/>
    <sheet name="MC vs Opp W-L" sheetId="3" r:id="rId3"/>
    <sheet name="MCHS Rec by Decade" sheetId="4" r:id="rId4"/>
    <sheet name="2020-2029" sheetId="5" r:id="rId5"/>
    <sheet name="2000-2019" sheetId="6" r:id="rId6"/>
    <sheet name="1980-1999" sheetId="7" r:id="rId7"/>
    <sheet name="1960-1979" sheetId="8" r:id="rId8"/>
    <sheet name="1940-1959" sheetId="9" r:id="rId9"/>
    <sheet name="1925-1939" sheetId="10" r:id="rId10"/>
    <sheet name="Conf Results 1970-2020" sheetId="11" r:id="rId11"/>
    <sheet name="Coach Chron List" sheetId="12" r:id="rId12"/>
    <sheet name="Coach Most Wins Overall" sheetId="13" r:id="rId13"/>
    <sheet name="Coach Best Win Pct Overall" sheetId="14" r:id="rId14"/>
    <sheet name="Coach Most Wins Conf" sheetId="15" r:id="rId15"/>
    <sheet name="Coach Best Win Pct Conf" sheetId="16" r:id="rId16"/>
  </sheets>
  <definedNames>
    <definedName name="_xlnm.Print_Area" localSheetId="1">'Ind Seaon Results'!$A$1:$O$126</definedName>
  </definedNames>
  <calcPr fullCalcOnLoad="1"/>
</workbook>
</file>

<file path=xl/sharedStrings.xml><?xml version="1.0" encoding="utf-8"?>
<sst xmlns="http://schemas.openxmlformats.org/spreadsheetml/2006/main" count="1139" uniqueCount="215">
  <si>
    <t>Year</t>
  </si>
  <si>
    <t>Gms</t>
  </si>
  <si>
    <t>W</t>
  </si>
  <si>
    <t>T</t>
  </si>
  <si>
    <t>Conf</t>
  </si>
  <si>
    <t>L</t>
  </si>
  <si>
    <t>Place</t>
  </si>
  <si>
    <t>Playoff W</t>
  </si>
  <si>
    <t>Playoff L</t>
  </si>
  <si>
    <t>Pts Scored</t>
  </si>
  <si>
    <t>Pts Allowed</t>
  </si>
  <si>
    <t>Coach</t>
  </si>
  <si>
    <t>Pscodna</t>
  </si>
  <si>
    <t>Shannon</t>
  </si>
  <si>
    <t>Fracker</t>
  </si>
  <si>
    <t>Ward</t>
  </si>
  <si>
    <t>Anderson</t>
  </si>
  <si>
    <t>Hempel</t>
  </si>
  <si>
    <t>Flynn</t>
  </si>
  <si>
    <t>Oliver</t>
  </si>
  <si>
    <t>Sullo</t>
  </si>
  <si>
    <t>Trevarthen</t>
  </si>
  <si>
    <t>Orwick</t>
  </si>
  <si>
    <t>Last Name</t>
  </si>
  <si>
    <t>First Name</t>
  </si>
  <si>
    <t>Yr Start</t>
  </si>
  <si>
    <t>Yr End</t>
  </si>
  <si>
    <t>Tot Yrs</t>
  </si>
  <si>
    <t>Tot Gms</t>
  </si>
  <si>
    <t>Won</t>
  </si>
  <si>
    <t>Lost</t>
  </si>
  <si>
    <t>Tied</t>
  </si>
  <si>
    <t>Pct</t>
  </si>
  <si>
    <t>Championships</t>
  </si>
  <si>
    <t>Greg</t>
  </si>
  <si>
    <t>Hiram</t>
  </si>
  <si>
    <t>Damien</t>
  </si>
  <si>
    <t>Robert</t>
  </si>
  <si>
    <t>Griggs</t>
  </si>
  <si>
    <t>Tony</t>
  </si>
  <si>
    <t>Ennis</t>
  </si>
  <si>
    <t>Al</t>
  </si>
  <si>
    <t>Stan</t>
  </si>
  <si>
    <t>Brannick</t>
  </si>
  <si>
    <t>Brian</t>
  </si>
  <si>
    <t>Merv</t>
  </si>
  <si>
    <t>Clark</t>
  </si>
  <si>
    <t>Doug</t>
  </si>
  <si>
    <t>William</t>
  </si>
  <si>
    <t>Ed</t>
  </si>
  <si>
    <t>Smiley</t>
  </si>
  <si>
    <t>Duncan</t>
  </si>
  <si>
    <t>Harold</t>
  </si>
  <si>
    <t>Fortune</t>
  </si>
  <si>
    <t>Fritz</t>
  </si>
  <si>
    <t xml:space="preserve">Orwick </t>
  </si>
  <si>
    <t xml:space="preserve">Hop    </t>
  </si>
  <si>
    <t>Oberlin</t>
  </si>
  <si>
    <t>Gary</t>
  </si>
  <si>
    <t>Walter</t>
  </si>
  <si>
    <t>Layton</t>
  </si>
  <si>
    <t>Morris</t>
  </si>
  <si>
    <t>Totals</t>
  </si>
  <si>
    <t>Allen</t>
  </si>
  <si>
    <t>Troy</t>
  </si>
  <si>
    <t xml:space="preserve">Michigan Center Football Individual Season Results </t>
  </si>
  <si>
    <t>-</t>
  </si>
  <si>
    <t>NR</t>
  </si>
  <si>
    <t>From</t>
  </si>
  <si>
    <t>To</t>
  </si>
  <si>
    <t xml:space="preserve"> Michigan Center Football Coaches - Chronological  Listing</t>
  </si>
  <si>
    <t>Most Games</t>
  </si>
  <si>
    <t>Most Wins</t>
  </si>
  <si>
    <t>Best Winning Percentage</t>
  </si>
  <si>
    <t>2000-09</t>
  </si>
  <si>
    <t>1980-89</t>
  </si>
  <si>
    <t>1950-59</t>
  </si>
  <si>
    <t>1930-39</t>
  </si>
  <si>
    <t>1990-99</t>
  </si>
  <si>
    <t>1960-69</t>
  </si>
  <si>
    <t>1940-49</t>
  </si>
  <si>
    <t>1970-79</t>
  </si>
  <si>
    <t>1925-29</t>
  </si>
  <si>
    <t>Opponent</t>
  </si>
  <si>
    <t>Tie</t>
  </si>
  <si>
    <t>Addison</t>
  </si>
  <si>
    <t>Lansing Waverly</t>
  </si>
  <si>
    <t>Albion Reserves</t>
  </si>
  <si>
    <t>Leslie</t>
  </si>
  <si>
    <t>Athens</t>
  </si>
  <si>
    <t>Lincoln Park</t>
  </si>
  <si>
    <t>Bronson</t>
  </si>
  <si>
    <t>Manchester</t>
  </si>
  <si>
    <t>Brooklyn/Columbia</t>
  </si>
  <si>
    <t>Mason</t>
  </si>
  <si>
    <t>Concord</t>
  </si>
  <si>
    <t>Morenci</t>
  </si>
  <si>
    <t>Dexter</t>
  </si>
  <si>
    <t>Napoleon</t>
  </si>
  <si>
    <t>East Detroit</t>
  </si>
  <si>
    <t>New Haven</t>
  </si>
  <si>
    <t>East Jackson</t>
  </si>
  <si>
    <t>Northwest</t>
  </si>
  <si>
    <t>Eaton Rapids</t>
  </si>
  <si>
    <t>Parma/Western</t>
  </si>
  <si>
    <t>Erie Mason</t>
  </si>
  <si>
    <t>Pinckney</t>
  </si>
  <si>
    <t>Flint Academy</t>
  </si>
  <si>
    <t>Quincy</t>
  </si>
  <si>
    <t>Grass Lake</t>
  </si>
  <si>
    <t>Reading</t>
  </si>
  <si>
    <t>Hanover Horton</t>
  </si>
  <si>
    <t>Saginaw St. Charles</t>
  </si>
  <si>
    <t>Hillsdale</t>
  </si>
  <si>
    <t>Jackson St. John's</t>
  </si>
  <si>
    <t>Holt</t>
  </si>
  <si>
    <t>Jackson St. Mary's</t>
  </si>
  <si>
    <t>Homer</t>
  </si>
  <si>
    <t>Schoolcraft</t>
  </si>
  <si>
    <t>Hudson</t>
  </si>
  <si>
    <t>Springport</t>
  </si>
  <si>
    <t>Ida</t>
  </si>
  <si>
    <t>Stockbridge</t>
  </si>
  <si>
    <t>Jackson High Res</t>
  </si>
  <si>
    <t>Tecumseh</t>
  </si>
  <si>
    <t>Jonesville</t>
  </si>
  <si>
    <t>Union City</t>
  </si>
  <si>
    <t>Kalamazoo Loy Norrix</t>
  </si>
  <si>
    <t>Vandercook Lake</t>
  </si>
  <si>
    <t>Lake Odessa</t>
  </si>
  <si>
    <t>YMCA Leaders</t>
  </si>
  <si>
    <t>Subtotals</t>
  </si>
  <si>
    <t>Current Cascades Conference Opponents</t>
  </si>
  <si>
    <t>1925-1929</t>
  </si>
  <si>
    <t>1930-1939</t>
  </si>
  <si>
    <t>1960-1969</t>
  </si>
  <si>
    <t>1970-1979</t>
  </si>
  <si>
    <t>1980-1989</t>
  </si>
  <si>
    <t>1990-1999</t>
  </si>
  <si>
    <t>2000-2009</t>
  </si>
  <si>
    <t>1940-1949</t>
  </si>
  <si>
    <t>1950-1959</t>
  </si>
  <si>
    <t>Onsted</t>
  </si>
  <si>
    <t>Constantine</t>
  </si>
  <si>
    <t>For winning percentage calculation ties counted as .5 win and .5 loss</t>
  </si>
  <si>
    <t>Example: Winning Percentage for 1925-29 = (11+ .5(4)) / (11+8+ 4) = 13/23 =.565</t>
  </si>
  <si>
    <t>Columbia Central</t>
  </si>
  <si>
    <t xml:space="preserve">Union City </t>
  </si>
  <si>
    <t>K-Zoo Loy Norrix</t>
  </si>
  <si>
    <t>Hanover</t>
  </si>
  <si>
    <t>Jksn St. Johns</t>
  </si>
  <si>
    <t>Brooklyn</t>
  </si>
  <si>
    <t>Jksn St. Marys</t>
  </si>
  <si>
    <t>Jksn High 'Bees'</t>
  </si>
  <si>
    <t>Parma</t>
  </si>
  <si>
    <t>Pickney</t>
  </si>
  <si>
    <t>Jkson High 'Bees'</t>
  </si>
  <si>
    <t>Sag. St. Charles</t>
  </si>
  <si>
    <t>Horton</t>
  </si>
  <si>
    <t>Climax-Scotts</t>
  </si>
  <si>
    <t>Michigan Center vs Opponent  Won/Lost Records (1925-2016)</t>
  </si>
  <si>
    <t>Michigan Center Football Records by Decade</t>
  </si>
  <si>
    <t>Totals:  Games: 756  Wins: 388  Losses: 333 Ties: 25</t>
  </si>
  <si>
    <t>Overall Winning Percentage = (394 +.5(25))/(756) = 406.5/756 = .538</t>
  </si>
  <si>
    <t>Current Cascades Conference Opponent</t>
  </si>
  <si>
    <t xml:space="preserve"> Michigan Center Football Coaches - Most Wins (Overall)</t>
  </si>
  <si>
    <t xml:space="preserve"> Michigan Center Football Coaches - Best Winning Percentage (Overall)</t>
  </si>
  <si>
    <t xml:space="preserve"> Michigan Center Football Coaches - Most Wins (Conference)</t>
  </si>
  <si>
    <t xml:space="preserve"> Michigan Center Football Coaches - Best Winning Percentage (Conference)</t>
  </si>
  <si>
    <t>1980 - 1989</t>
  </si>
  <si>
    <t>Team</t>
  </si>
  <si>
    <t>PCT</t>
  </si>
  <si>
    <t>M. Center</t>
  </si>
  <si>
    <t>Columbia</t>
  </si>
  <si>
    <t>Vandercook</t>
  </si>
  <si>
    <t>1990 - 1999</t>
  </si>
  <si>
    <t>2000 -2009</t>
  </si>
  <si>
    <t>Western</t>
  </si>
  <si>
    <t>Jackson Lum Christi</t>
  </si>
  <si>
    <t>Michigan Center vs Opponent  Won/Lost Records (1925-2019)</t>
  </si>
  <si>
    <t>2010-19</t>
  </si>
  <si>
    <t>2010-2019</t>
  </si>
  <si>
    <t>2010 - 2019</t>
  </si>
  <si>
    <t>Michigan Center vs Opponent  Won/Lost Records (1925-2020)</t>
  </si>
  <si>
    <t>2020-2029</t>
  </si>
  <si>
    <t>2030-2039</t>
  </si>
  <si>
    <t>Adrian-Madison</t>
  </si>
  <si>
    <t>Cascades Conference Results Intra-League Play 1970-2020</t>
  </si>
  <si>
    <t>2020 - 2029</t>
  </si>
  <si>
    <t>1970-2020 TOTALS</t>
  </si>
  <si>
    <t>2020*</t>
  </si>
  <si>
    <r>
      <t xml:space="preserve">MCHS Football  </t>
    </r>
    <r>
      <rPr>
        <b/>
        <sz val="16"/>
        <rFont val="Calibri"/>
        <family val="2"/>
      </rPr>
      <t>Conference+</t>
    </r>
    <r>
      <rPr>
        <sz val="16"/>
        <rFont val="Calibri"/>
        <family val="2"/>
      </rPr>
      <t xml:space="preserve"> and </t>
    </r>
    <r>
      <rPr>
        <b/>
        <sz val="16"/>
        <rFont val="Calibri"/>
        <family val="2"/>
      </rPr>
      <t>District*</t>
    </r>
    <r>
      <rPr>
        <sz val="16"/>
        <rFont val="Calibri"/>
        <family val="2"/>
      </rPr>
      <t xml:space="preserve"> Championships (1925-2020)</t>
    </r>
  </si>
  <si>
    <t>2017+</t>
  </si>
  <si>
    <t>2013+</t>
  </si>
  <si>
    <t>2012+</t>
  </si>
  <si>
    <t>2010+</t>
  </si>
  <si>
    <t>1989+</t>
  </si>
  <si>
    <t>1988+</t>
  </si>
  <si>
    <t>1985+</t>
  </si>
  <si>
    <t>1982+</t>
  </si>
  <si>
    <t>1980+</t>
  </si>
  <si>
    <t>1978+</t>
  </si>
  <si>
    <t>1960+</t>
  </si>
  <si>
    <t>1959+</t>
  </si>
  <si>
    <t>1953+</t>
  </si>
  <si>
    <t>1951+</t>
  </si>
  <si>
    <t>1945+</t>
  </si>
  <si>
    <t>1944+</t>
  </si>
  <si>
    <t>1937+</t>
  </si>
  <si>
    <t>1936+</t>
  </si>
  <si>
    <t>1935+</t>
  </si>
  <si>
    <t>1934+</t>
  </si>
  <si>
    <t>1931+</t>
  </si>
  <si>
    <t>1927+</t>
  </si>
  <si>
    <t>1926+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</si>
</sst>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0.0"/>
    <numFmt numFmtId="167" formatCode="[$-409]d\-mmm\-yy;@"/>
    <numFmt numFmtId="168" formatCode="[$-409]dddd\,\ mmmm\ dd\,\ yyyy"/>
    <numFmt numFmtId="169" formatCode="_(* #,##0.000_);_(* \(#,##0.000\);_(* &quot;-&quot;???_);_(@_)"/>
  </numFmts>
  <fonts count="69">
    <font>
      <sz val="10"/>
      <name val="Arial"/>
      <family val="0"/>
    </font>
    <font>
      <sz val="10"/>
      <name val="Andalus"/>
      <family val="1"/>
    </font>
    <font>
      <b/>
      <sz val="12"/>
      <name val="Andalus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Arial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9" fillId="0" borderId="0" xfId="0" applyFont="1" applyAlignment="1">
      <alignment horizontal="center"/>
    </xf>
    <xf numFmtId="164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9" fillId="0" borderId="0" xfId="0" applyFont="1" applyBorder="1" applyAlignment="1" applyProtection="1">
      <alignment horizontal="center"/>
      <protection/>
    </xf>
    <xf numFmtId="164" fontId="59" fillId="0" borderId="10" xfId="0" applyNumberFormat="1" applyFont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0" borderId="11" xfId="0" applyFont="1" applyBorder="1" applyAlignment="1" applyProtection="1">
      <alignment/>
      <protection/>
    </xf>
    <xf numFmtId="164" fontId="59" fillId="0" borderId="10" xfId="0" applyNumberFormat="1" applyFont="1" applyFill="1" applyBorder="1" applyAlignment="1" applyProtection="1">
      <alignment horizontal="center"/>
      <protection/>
    </xf>
    <xf numFmtId="0" fontId="56" fillId="0" borderId="11" xfId="0" applyFont="1" applyFill="1" applyBorder="1" applyAlignment="1" applyProtection="1">
      <alignment/>
      <protection/>
    </xf>
    <xf numFmtId="0" fontId="56" fillId="0" borderId="12" xfId="0" applyFont="1" applyBorder="1" applyAlignment="1" applyProtection="1">
      <alignment/>
      <protection/>
    </xf>
    <xf numFmtId="0" fontId="59" fillId="0" borderId="13" xfId="0" applyFont="1" applyBorder="1" applyAlignment="1" applyProtection="1">
      <alignment horizontal="center"/>
      <protection/>
    </xf>
    <xf numFmtId="164" fontId="59" fillId="0" borderId="14" xfId="0" applyNumberFormat="1" applyFont="1" applyBorder="1" applyAlignment="1" applyProtection="1">
      <alignment horizontal="center"/>
      <protection/>
    </xf>
    <xf numFmtId="0" fontId="56" fillId="33" borderId="11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59" fillId="0" borderId="15" xfId="0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left"/>
    </xf>
    <xf numFmtId="0" fontId="60" fillId="0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left"/>
    </xf>
    <xf numFmtId="164" fontId="60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56" fillId="0" borderId="12" xfId="0" applyFont="1" applyFill="1" applyBorder="1" applyAlignment="1" applyProtection="1">
      <alignment/>
      <protection/>
    </xf>
    <xf numFmtId="0" fontId="59" fillId="0" borderId="13" xfId="0" applyFont="1" applyFill="1" applyBorder="1" applyAlignment="1" applyProtection="1">
      <alignment horizontal="center"/>
      <protection/>
    </xf>
    <xf numFmtId="164" fontId="59" fillId="0" borderId="14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61" fillId="0" borderId="0" xfId="0" applyNumberFormat="1" applyFont="1" applyAlignment="1">
      <alignment horizontal="center"/>
    </xf>
    <xf numFmtId="164" fontId="59" fillId="33" borderId="10" xfId="0" applyNumberFormat="1" applyFont="1" applyFill="1" applyBorder="1" applyAlignment="1" applyProtection="1">
      <alignment horizontal="center"/>
      <protection/>
    </xf>
    <xf numFmtId="0" fontId="62" fillId="0" borderId="0" xfId="0" applyFont="1" applyFill="1" applyAlignment="1">
      <alignment horizontal="center" vertical="center"/>
    </xf>
    <xf numFmtId="0" fontId="59" fillId="34" borderId="16" xfId="0" applyFont="1" applyFill="1" applyBorder="1" applyAlignment="1">
      <alignment horizontal="left"/>
    </xf>
    <xf numFmtId="0" fontId="59" fillId="34" borderId="17" xfId="0" applyFont="1" applyFill="1" applyBorder="1" applyAlignment="1">
      <alignment horizontal="center"/>
    </xf>
    <xf numFmtId="0" fontId="59" fillId="34" borderId="18" xfId="0" applyFont="1" applyFill="1" applyBorder="1" applyAlignment="1">
      <alignment horizontal="left"/>
    </xf>
    <xf numFmtId="0" fontId="59" fillId="34" borderId="19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left"/>
    </xf>
    <xf numFmtId="0" fontId="59" fillId="34" borderId="13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left"/>
    </xf>
    <xf numFmtId="0" fontId="59" fillId="34" borderId="15" xfId="0" applyFont="1" applyFill="1" applyBorder="1" applyAlignment="1">
      <alignment horizontal="center"/>
    </xf>
    <xf numFmtId="164" fontId="59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64" fontId="4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59" fillId="34" borderId="15" xfId="0" applyFont="1" applyFill="1" applyBorder="1" applyAlignment="1">
      <alignment/>
    </xf>
    <xf numFmtId="0" fontId="4" fillId="34" borderId="15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164" fontId="4" fillId="34" borderId="1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59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63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/>
    </xf>
    <xf numFmtId="164" fontId="61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7" fillId="0" borderId="18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8" fillId="0" borderId="19" xfId="0" applyFont="1" applyFill="1" applyBorder="1" applyAlignment="1" applyProtection="1">
      <alignment horizontal="center"/>
      <protection/>
    </xf>
    <xf numFmtId="164" fontId="58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4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4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4" fillId="0" borderId="0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35" borderId="15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5" fillId="35" borderId="15" xfId="0" applyFont="1" applyFill="1" applyBorder="1" applyAlignment="1">
      <alignment/>
    </xf>
    <xf numFmtId="169" fontId="65" fillId="0" borderId="10" xfId="0" applyNumberFormat="1" applyFont="1" applyBorder="1" applyAlignment="1">
      <alignment horizontal="center"/>
    </xf>
    <xf numFmtId="0" fontId="65" fillId="35" borderId="21" xfId="0" applyFont="1" applyFill="1" applyBorder="1" applyAlignment="1">
      <alignment/>
    </xf>
    <xf numFmtId="0" fontId="64" fillId="0" borderId="11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164" fontId="64" fillId="0" borderId="0" xfId="0" applyNumberFormat="1" applyFont="1" applyBorder="1" applyAlignment="1" applyProtection="1">
      <alignment/>
      <protection locked="0"/>
    </xf>
    <xf numFmtId="164" fontId="64" fillId="0" borderId="10" xfId="0" applyNumberFormat="1" applyFont="1" applyBorder="1" applyAlignment="1" applyProtection="1">
      <alignment/>
      <protection locked="0"/>
    </xf>
    <xf numFmtId="0" fontId="64" fillId="0" borderId="11" xfId="0" applyFont="1" applyBorder="1" applyAlignment="1">
      <alignment/>
    </xf>
    <xf numFmtId="164" fontId="64" fillId="0" borderId="0" xfId="0" applyNumberFormat="1" applyFont="1" applyBorder="1" applyAlignment="1">
      <alignment/>
    </xf>
    <xf numFmtId="0" fontId="65" fillId="35" borderId="16" xfId="0" applyFont="1" applyFill="1" applyBorder="1" applyAlignment="1">
      <alignment/>
    </xf>
    <xf numFmtId="0" fontId="65" fillId="35" borderId="22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69" fontId="65" fillId="0" borderId="10" xfId="0" applyNumberFormat="1" applyFont="1" applyFill="1" applyBorder="1" applyAlignment="1">
      <alignment/>
    </xf>
    <xf numFmtId="169" fontId="64" fillId="0" borderId="10" xfId="0" applyNumberFormat="1" applyFont="1" applyBorder="1" applyAlignment="1">
      <alignment/>
    </xf>
    <xf numFmtId="164" fontId="65" fillId="35" borderId="15" xfId="0" applyNumberFormat="1" applyFont="1" applyFill="1" applyBorder="1" applyAlignment="1">
      <alignment/>
    </xf>
    <xf numFmtId="0" fontId="65" fillId="35" borderId="15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164" fontId="65" fillId="35" borderId="15" xfId="0" applyNumberFormat="1" applyFont="1" applyFill="1" applyBorder="1" applyAlignment="1" applyProtection="1">
      <alignment/>
      <protection locked="0"/>
    </xf>
    <xf numFmtId="0" fontId="65" fillId="35" borderId="16" xfId="0" applyFont="1" applyFill="1" applyBorder="1" applyAlignment="1" applyProtection="1">
      <alignment/>
      <protection locked="0"/>
    </xf>
    <xf numFmtId="0" fontId="65" fillId="35" borderId="22" xfId="0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164" fontId="65" fillId="0" borderId="10" xfId="0" applyNumberFormat="1" applyFont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64" fillId="0" borderId="12" xfId="0" applyFont="1" applyBorder="1" applyAlignment="1" applyProtection="1">
      <alignment/>
      <protection locked="0"/>
    </xf>
    <xf numFmtId="0" fontId="64" fillId="0" borderId="13" xfId="0" applyFont="1" applyBorder="1" applyAlignment="1" applyProtection="1">
      <alignment/>
      <protection locked="0"/>
    </xf>
    <xf numFmtId="164" fontId="64" fillId="0" borderId="13" xfId="0" applyNumberFormat="1" applyFont="1" applyBorder="1" applyAlignment="1" applyProtection="1">
      <alignment/>
      <protection locked="0"/>
    </xf>
    <xf numFmtId="0" fontId="64" fillId="0" borderId="13" xfId="0" applyFont="1" applyBorder="1" applyAlignment="1">
      <alignment/>
    </xf>
    <xf numFmtId="164" fontId="64" fillId="0" borderId="14" xfId="0" applyNumberFormat="1" applyFont="1" applyBorder="1" applyAlignment="1" applyProtection="1">
      <alignment/>
      <protection locked="0"/>
    </xf>
    <xf numFmtId="0" fontId="64" fillId="0" borderId="12" xfId="0" applyFont="1" applyBorder="1" applyAlignment="1">
      <alignment/>
    </xf>
    <xf numFmtId="164" fontId="64" fillId="0" borderId="13" xfId="0" applyNumberFormat="1" applyFont="1" applyBorder="1" applyAlignment="1">
      <alignment/>
    </xf>
    <xf numFmtId="169" fontId="64" fillId="0" borderId="14" xfId="0" applyNumberFormat="1" applyFont="1" applyBorder="1" applyAlignment="1">
      <alignment/>
    </xf>
    <xf numFmtId="0" fontId="65" fillId="0" borderId="10" xfId="0" applyFont="1" applyBorder="1" applyAlignment="1">
      <alignment horizontal="center"/>
    </xf>
    <xf numFmtId="164" fontId="64" fillId="0" borderId="10" xfId="0" applyNumberFormat="1" applyFont="1" applyBorder="1" applyAlignment="1">
      <alignment/>
    </xf>
    <xf numFmtId="164" fontId="65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164" fontId="65" fillId="0" borderId="14" xfId="0" applyNumberFormat="1" applyFont="1" applyFill="1" applyBorder="1" applyAlignment="1">
      <alignment/>
    </xf>
    <xf numFmtId="164" fontId="64" fillId="0" borderId="14" xfId="0" applyNumberFormat="1" applyFont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4" fillId="0" borderId="0" xfId="0" applyFont="1" applyBorder="1" applyAlignment="1">
      <alignment horizontal="center"/>
    </xf>
    <xf numFmtId="1" fontId="64" fillId="0" borderId="0" xfId="0" applyNumberFormat="1" applyFont="1" applyBorder="1" applyAlignment="1">
      <alignment/>
    </xf>
    <xf numFmtId="0" fontId="64" fillId="0" borderId="13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4" fillId="0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64" fillId="0" borderId="11" xfId="0" applyFont="1" applyFill="1" applyBorder="1" applyAlignment="1" applyProtection="1">
      <alignment/>
      <protection locked="0"/>
    </xf>
    <xf numFmtId="0" fontId="64" fillId="0" borderId="0" xfId="0" applyFont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 horizontal="right"/>
      <protection locked="0"/>
    </xf>
    <xf numFmtId="0" fontId="64" fillId="0" borderId="12" xfId="0" applyFont="1" applyFill="1" applyBorder="1" applyAlignment="1" applyProtection="1">
      <alignment/>
      <protection locked="0"/>
    </xf>
    <xf numFmtId="0" fontId="59" fillId="0" borderId="0" xfId="0" applyFont="1" applyAlignment="1">
      <alignment horizontal="left"/>
    </xf>
    <xf numFmtId="0" fontId="63" fillId="0" borderId="0" xfId="0" applyFont="1" applyFill="1" applyAlignment="1">
      <alignment horizontal="center" vertical="center"/>
    </xf>
    <xf numFmtId="0" fontId="59" fillId="0" borderId="15" xfId="0" applyFont="1" applyFill="1" applyBorder="1" applyAlignment="1">
      <alignment/>
    </xf>
    <xf numFmtId="164" fontId="65" fillId="35" borderId="0" xfId="0" applyNumberFormat="1" applyFont="1" applyFill="1" applyBorder="1" applyAlignment="1">
      <alignment/>
    </xf>
    <xf numFmtId="0" fontId="65" fillId="35" borderId="0" xfId="0" applyFont="1" applyFill="1" applyBorder="1" applyAlignment="1">
      <alignment horizontal="center"/>
    </xf>
    <xf numFmtId="0" fontId="64" fillId="0" borderId="14" xfId="0" applyFont="1" applyBorder="1" applyAlignment="1">
      <alignment/>
    </xf>
    <xf numFmtId="0" fontId="65" fillId="36" borderId="15" xfId="0" applyFont="1" applyFill="1" applyBorder="1" applyAlignment="1">
      <alignment/>
    </xf>
    <xf numFmtId="164" fontId="65" fillId="0" borderId="0" xfId="0" applyNumberFormat="1" applyFont="1" applyFill="1" applyBorder="1" applyAlignment="1">
      <alignment/>
    </xf>
    <xf numFmtId="0" fontId="65" fillId="35" borderId="21" xfId="0" applyFont="1" applyFill="1" applyBorder="1" applyAlignment="1">
      <alignment horizontal="center"/>
    </xf>
    <xf numFmtId="164" fontId="64" fillId="0" borderId="0" xfId="0" applyNumberFormat="1" applyFont="1" applyFill="1" applyBorder="1" applyAlignment="1">
      <alignment/>
    </xf>
    <xf numFmtId="164" fontId="65" fillId="0" borderId="10" xfId="0" applyNumberFormat="1" applyFont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65" fillId="0" borderId="10" xfId="0" applyNumberFormat="1" applyFont="1" applyFill="1" applyBorder="1" applyAlignment="1" applyProtection="1">
      <alignment/>
      <protection locked="0"/>
    </xf>
    <xf numFmtId="0" fontId="65" fillId="36" borderId="15" xfId="0" applyFont="1" applyFill="1" applyBorder="1" applyAlignment="1" applyProtection="1">
      <alignment horizontal="center"/>
      <protection locked="0"/>
    </xf>
    <xf numFmtId="164" fontId="65" fillId="36" borderId="15" xfId="0" applyNumberFormat="1" applyFont="1" applyFill="1" applyBorder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34" borderId="0" xfId="0" applyNumberFormat="1" applyFont="1" applyFill="1" applyAlignment="1" applyProtection="1">
      <alignment horizontal="center"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59" fillId="34" borderId="2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59" fillId="34" borderId="20" xfId="0" applyNumberFormat="1" applyFont="1" applyFill="1" applyBorder="1" applyAlignment="1">
      <alignment horizontal="center"/>
    </xf>
    <xf numFmtId="164" fontId="59" fillId="34" borderId="14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9" fillId="34" borderId="16" xfId="0" applyFont="1" applyFill="1" applyBorder="1" applyAlignment="1">
      <alignment/>
    </xf>
    <xf numFmtId="164" fontId="11" fillId="0" borderId="0" xfId="0" applyNumberFormat="1" applyFont="1" applyAlignment="1" applyProtection="1">
      <alignment horizontal="center"/>
      <protection locked="0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164" fontId="6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6" fillId="0" borderId="0" xfId="0" applyFont="1" applyAlignment="1">
      <alignment horizontal="center"/>
    </xf>
    <xf numFmtId="0" fontId="59" fillId="0" borderId="11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63" fillId="0" borderId="0" xfId="0" applyFont="1" applyFill="1" applyAlignment="1">
      <alignment horizontal="center" vertical="center"/>
    </xf>
    <xf numFmtId="164" fontId="59" fillId="0" borderId="0" xfId="0" applyNumberFormat="1" applyFont="1" applyFill="1" applyAlignment="1">
      <alignment horizontal="center" vertical="center"/>
    </xf>
    <xf numFmtId="0" fontId="66" fillId="0" borderId="0" xfId="0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7" fillId="0" borderId="16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12">
      <selection activeCell="T8" sqref="T8"/>
    </sheetView>
  </sheetViews>
  <sheetFormatPr defaultColWidth="9.140625" defaultRowHeight="12.75"/>
  <cols>
    <col min="1" max="1" width="7.00390625" style="83" bestFit="1" customWidth="1"/>
    <col min="2" max="2" width="6.00390625" style="83" bestFit="1" customWidth="1"/>
    <col min="3" max="5" width="2.57421875" style="83" customWidth="1"/>
    <col min="6" max="6" width="6.421875" style="83" bestFit="1" customWidth="1"/>
    <col min="7" max="7" width="2.57421875" style="83" customWidth="1"/>
    <col min="8" max="9" width="2.57421875" style="83" bestFit="1" customWidth="1"/>
    <col min="10" max="10" width="6.8515625" style="83" bestFit="1" customWidth="1"/>
    <col min="11" max="11" width="12.00390625" style="83" bestFit="1" customWidth="1"/>
    <col min="12" max="12" width="10.8515625" style="83" bestFit="1" customWidth="1"/>
    <col min="13" max="13" width="12.140625" style="83" bestFit="1" customWidth="1"/>
    <col min="14" max="14" width="13.8515625" style="109" bestFit="1" customWidth="1"/>
    <col min="15" max="15" width="13.140625" style="106" bestFit="1" customWidth="1"/>
    <col min="16" max="16384" width="9.140625" style="83" customWidth="1"/>
  </cols>
  <sheetData>
    <row r="1" spans="1:15" ht="21">
      <c r="A1" s="227" t="s">
        <v>191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ht="6" customHeight="1"/>
    <row r="3" spans="1:15" s="106" customFormat="1" ht="15" customHeight="1">
      <c r="A3" s="181" t="s">
        <v>0</v>
      </c>
      <c r="B3" s="181" t="s">
        <v>1</v>
      </c>
      <c r="C3" s="181" t="s">
        <v>2</v>
      </c>
      <c r="D3" s="181" t="s">
        <v>5</v>
      </c>
      <c r="E3" s="181" t="s">
        <v>3</v>
      </c>
      <c r="F3" s="181" t="s">
        <v>4</v>
      </c>
      <c r="G3" s="181" t="s">
        <v>2</v>
      </c>
      <c r="H3" s="181" t="s">
        <v>5</v>
      </c>
      <c r="I3" s="181" t="s">
        <v>3</v>
      </c>
      <c r="J3" s="181" t="s">
        <v>6</v>
      </c>
      <c r="K3" s="181" t="s">
        <v>7</v>
      </c>
      <c r="L3" s="181" t="s">
        <v>8</v>
      </c>
      <c r="M3" s="181" t="s">
        <v>9</v>
      </c>
      <c r="N3" s="182" t="s">
        <v>10</v>
      </c>
      <c r="O3" s="181" t="s">
        <v>11</v>
      </c>
    </row>
    <row r="4" spans="1:15" s="183" customFormat="1" ht="15" customHeight="1">
      <c r="A4" s="105" t="s">
        <v>190</v>
      </c>
      <c r="B4" s="105">
        <v>8</v>
      </c>
      <c r="C4" s="105">
        <v>6</v>
      </c>
      <c r="D4" s="105">
        <v>2</v>
      </c>
      <c r="E4" s="105">
        <v>0</v>
      </c>
      <c r="F4" s="105">
        <v>4</v>
      </c>
      <c r="G4" s="105">
        <v>3</v>
      </c>
      <c r="H4" s="105">
        <v>1</v>
      </c>
      <c r="I4" s="105">
        <v>0</v>
      </c>
      <c r="J4" s="105">
        <v>2</v>
      </c>
      <c r="K4" s="105">
        <v>3</v>
      </c>
      <c r="L4" s="105">
        <v>1</v>
      </c>
      <c r="M4" s="105">
        <v>258</v>
      </c>
      <c r="N4" s="105">
        <v>147</v>
      </c>
      <c r="O4" s="105" t="s">
        <v>63</v>
      </c>
    </row>
    <row r="5" spans="1:15" s="183" customFormat="1" ht="15" customHeight="1">
      <c r="A5" s="105" t="s">
        <v>192</v>
      </c>
      <c r="B5" s="105">
        <v>11</v>
      </c>
      <c r="C5" s="105">
        <v>9</v>
      </c>
      <c r="D5" s="105">
        <v>2</v>
      </c>
      <c r="E5" s="105">
        <v>0</v>
      </c>
      <c r="F5" s="105">
        <v>7</v>
      </c>
      <c r="G5" s="105">
        <v>6</v>
      </c>
      <c r="H5" s="105">
        <v>1</v>
      </c>
      <c r="I5" s="105">
        <v>0</v>
      </c>
      <c r="J5" s="105">
        <v>1</v>
      </c>
      <c r="K5" s="105">
        <v>1</v>
      </c>
      <c r="L5" s="105">
        <v>1</v>
      </c>
      <c r="M5" s="105">
        <v>344</v>
      </c>
      <c r="N5" s="105">
        <v>176</v>
      </c>
      <c r="O5" s="105" t="s">
        <v>63</v>
      </c>
    </row>
    <row r="6" spans="1:15" ht="15" customHeight="1">
      <c r="A6" s="107" t="s">
        <v>193</v>
      </c>
      <c r="B6" s="107">
        <v>10</v>
      </c>
      <c r="C6" s="107">
        <v>8</v>
      </c>
      <c r="D6" s="107">
        <v>2</v>
      </c>
      <c r="E6" s="107">
        <v>0</v>
      </c>
      <c r="F6" s="107">
        <v>7</v>
      </c>
      <c r="G6" s="107">
        <v>6</v>
      </c>
      <c r="H6" s="107">
        <v>1</v>
      </c>
      <c r="I6" s="107">
        <v>0</v>
      </c>
      <c r="J6" s="107">
        <v>1</v>
      </c>
      <c r="K6" s="107">
        <v>0</v>
      </c>
      <c r="L6" s="107">
        <v>1</v>
      </c>
      <c r="M6" s="107">
        <v>358</v>
      </c>
      <c r="N6" s="107">
        <v>126</v>
      </c>
      <c r="O6" s="107" t="s">
        <v>63</v>
      </c>
    </row>
    <row r="7" spans="1:15" ht="15" customHeight="1">
      <c r="A7" s="107" t="s">
        <v>194</v>
      </c>
      <c r="B7" s="107">
        <v>10</v>
      </c>
      <c r="C7" s="107">
        <v>8</v>
      </c>
      <c r="D7" s="107">
        <v>2</v>
      </c>
      <c r="E7" s="107">
        <v>1</v>
      </c>
      <c r="F7" s="107">
        <v>7</v>
      </c>
      <c r="G7" s="107">
        <v>6</v>
      </c>
      <c r="H7" s="107">
        <v>1</v>
      </c>
      <c r="I7" s="107">
        <v>0</v>
      </c>
      <c r="J7" s="107">
        <v>1</v>
      </c>
      <c r="K7" s="107">
        <v>0</v>
      </c>
      <c r="L7" s="107">
        <v>1</v>
      </c>
      <c r="M7" s="107">
        <v>379</v>
      </c>
      <c r="N7" s="107">
        <v>161</v>
      </c>
      <c r="O7" s="107" t="s">
        <v>63</v>
      </c>
    </row>
    <row r="8" spans="1:15" ht="15" customHeight="1">
      <c r="A8" s="108" t="s">
        <v>195</v>
      </c>
      <c r="B8" s="108">
        <v>10</v>
      </c>
      <c r="C8" s="108">
        <v>9</v>
      </c>
      <c r="D8" s="108">
        <v>1</v>
      </c>
      <c r="E8" s="108">
        <v>0</v>
      </c>
      <c r="F8" s="108">
        <v>7</v>
      </c>
      <c r="G8" s="108">
        <v>7</v>
      </c>
      <c r="H8" s="108">
        <v>0</v>
      </c>
      <c r="I8" s="108">
        <v>0</v>
      </c>
      <c r="J8" s="108">
        <v>1</v>
      </c>
      <c r="K8" s="108">
        <v>0</v>
      </c>
      <c r="L8" s="108">
        <v>1</v>
      </c>
      <c r="M8" s="108">
        <v>362</v>
      </c>
      <c r="N8" s="108">
        <v>104</v>
      </c>
      <c r="O8" s="108" t="s">
        <v>12</v>
      </c>
    </row>
    <row r="9" spans="1:15" ht="15" customHeight="1">
      <c r="A9" s="108" t="s">
        <v>196</v>
      </c>
      <c r="B9" s="108">
        <v>9</v>
      </c>
      <c r="C9" s="108">
        <v>7</v>
      </c>
      <c r="D9" s="108">
        <v>2</v>
      </c>
      <c r="E9" s="108">
        <v>0</v>
      </c>
      <c r="F9" s="108">
        <v>7</v>
      </c>
      <c r="G9" s="108">
        <v>6</v>
      </c>
      <c r="H9" s="108">
        <v>1</v>
      </c>
      <c r="I9" s="108">
        <v>0</v>
      </c>
      <c r="J9" s="108">
        <v>1</v>
      </c>
      <c r="K9" s="108">
        <v>0</v>
      </c>
      <c r="L9" s="108">
        <v>0</v>
      </c>
      <c r="M9" s="108">
        <v>263</v>
      </c>
      <c r="N9" s="108">
        <v>143</v>
      </c>
      <c r="O9" s="108" t="s">
        <v>13</v>
      </c>
    </row>
    <row r="10" spans="1:15" ht="15" customHeight="1">
      <c r="A10" s="108" t="s">
        <v>197</v>
      </c>
      <c r="B10" s="108">
        <v>9</v>
      </c>
      <c r="C10" s="108">
        <v>7</v>
      </c>
      <c r="D10" s="108">
        <v>2</v>
      </c>
      <c r="E10" s="108">
        <v>0</v>
      </c>
      <c r="F10" s="108">
        <v>7</v>
      </c>
      <c r="G10" s="108">
        <v>7</v>
      </c>
      <c r="H10" s="108">
        <v>0</v>
      </c>
      <c r="I10" s="108">
        <v>0</v>
      </c>
      <c r="J10" s="108">
        <v>1</v>
      </c>
      <c r="K10" s="108">
        <v>0</v>
      </c>
      <c r="L10" s="108">
        <v>0</v>
      </c>
      <c r="M10" s="108">
        <v>228</v>
      </c>
      <c r="N10" s="108">
        <v>111</v>
      </c>
      <c r="O10" s="108" t="s">
        <v>13</v>
      </c>
    </row>
    <row r="11" spans="1:15" ht="15" customHeight="1">
      <c r="A11" s="108" t="s">
        <v>198</v>
      </c>
      <c r="B11" s="108">
        <v>9</v>
      </c>
      <c r="C11" s="108">
        <v>7</v>
      </c>
      <c r="D11" s="108">
        <v>2</v>
      </c>
      <c r="E11" s="108">
        <v>0</v>
      </c>
      <c r="F11" s="108">
        <v>6</v>
      </c>
      <c r="G11" s="108">
        <v>6</v>
      </c>
      <c r="H11" s="108">
        <v>0</v>
      </c>
      <c r="I11" s="108">
        <v>0</v>
      </c>
      <c r="J11" s="108">
        <v>1</v>
      </c>
      <c r="K11" s="108">
        <v>0</v>
      </c>
      <c r="L11" s="108">
        <v>0</v>
      </c>
      <c r="M11" s="108">
        <v>127</v>
      </c>
      <c r="N11" s="108">
        <v>69</v>
      </c>
      <c r="O11" s="108" t="s">
        <v>14</v>
      </c>
    </row>
    <row r="12" spans="1:15" ht="15" customHeight="1">
      <c r="A12" s="108" t="s">
        <v>199</v>
      </c>
      <c r="B12" s="108">
        <v>10</v>
      </c>
      <c r="C12" s="108">
        <v>9</v>
      </c>
      <c r="D12" s="108">
        <v>1</v>
      </c>
      <c r="E12" s="108">
        <v>0</v>
      </c>
      <c r="F12" s="108">
        <v>6</v>
      </c>
      <c r="G12" s="108">
        <v>6</v>
      </c>
      <c r="H12" s="108">
        <v>0</v>
      </c>
      <c r="I12" s="108">
        <v>0</v>
      </c>
      <c r="J12" s="108">
        <v>1</v>
      </c>
      <c r="K12" s="108">
        <v>0</v>
      </c>
      <c r="L12" s="108">
        <v>1</v>
      </c>
      <c r="M12" s="108">
        <v>304</v>
      </c>
      <c r="N12" s="108">
        <v>67</v>
      </c>
      <c r="O12" s="108" t="s">
        <v>15</v>
      </c>
    </row>
    <row r="13" spans="1:15" ht="15" customHeight="1">
      <c r="A13" s="108" t="s">
        <v>200</v>
      </c>
      <c r="B13" s="108">
        <v>9</v>
      </c>
      <c r="C13" s="108">
        <v>6</v>
      </c>
      <c r="D13" s="108">
        <v>3</v>
      </c>
      <c r="E13" s="108">
        <v>0</v>
      </c>
      <c r="F13" s="108">
        <v>5</v>
      </c>
      <c r="G13" s="108">
        <v>4</v>
      </c>
      <c r="H13" s="108">
        <v>1</v>
      </c>
      <c r="I13" s="108">
        <v>0</v>
      </c>
      <c r="J13" s="108">
        <v>1</v>
      </c>
      <c r="K13" s="108">
        <v>0</v>
      </c>
      <c r="L13" s="108">
        <v>0</v>
      </c>
      <c r="M13" s="108">
        <v>137</v>
      </c>
      <c r="N13" s="108">
        <v>126</v>
      </c>
      <c r="O13" s="108" t="s">
        <v>15</v>
      </c>
    </row>
    <row r="14" spans="1:15" ht="15" customHeight="1">
      <c r="A14" s="108" t="s">
        <v>201</v>
      </c>
      <c r="B14" s="108">
        <v>9</v>
      </c>
      <c r="C14" s="108">
        <v>6</v>
      </c>
      <c r="D14" s="108">
        <v>3</v>
      </c>
      <c r="E14" s="108">
        <v>0</v>
      </c>
      <c r="F14" s="108">
        <v>6</v>
      </c>
      <c r="G14" s="108">
        <v>4</v>
      </c>
      <c r="H14" s="108">
        <v>2</v>
      </c>
      <c r="I14" s="108">
        <v>0</v>
      </c>
      <c r="J14" s="108">
        <v>1</v>
      </c>
      <c r="K14" s="108">
        <v>0</v>
      </c>
      <c r="L14" s="108">
        <v>0</v>
      </c>
      <c r="M14" s="108">
        <v>127</v>
      </c>
      <c r="N14" s="108">
        <v>97</v>
      </c>
      <c r="O14" s="108" t="s">
        <v>15</v>
      </c>
    </row>
    <row r="15" spans="1:15" ht="15" customHeight="1">
      <c r="A15" s="108" t="s">
        <v>202</v>
      </c>
      <c r="B15" s="108">
        <v>9</v>
      </c>
      <c r="C15" s="108">
        <v>9</v>
      </c>
      <c r="D15" s="108">
        <v>0</v>
      </c>
      <c r="E15" s="108">
        <v>0</v>
      </c>
      <c r="F15" s="108">
        <v>9</v>
      </c>
      <c r="G15" s="108">
        <v>9</v>
      </c>
      <c r="H15" s="108">
        <v>0</v>
      </c>
      <c r="I15" s="108">
        <v>0</v>
      </c>
      <c r="J15" s="108">
        <v>1</v>
      </c>
      <c r="K15" s="108">
        <v>0</v>
      </c>
      <c r="L15" s="108">
        <v>0</v>
      </c>
      <c r="M15" s="108">
        <v>313</v>
      </c>
      <c r="N15" s="108">
        <v>72</v>
      </c>
      <c r="O15" s="108" t="s">
        <v>16</v>
      </c>
    </row>
    <row r="16" spans="1:15" ht="15" customHeight="1">
      <c r="A16" s="108" t="s">
        <v>203</v>
      </c>
      <c r="B16" s="108">
        <v>9</v>
      </c>
      <c r="C16" s="108">
        <v>8</v>
      </c>
      <c r="D16" s="108">
        <v>1</v>
      </c>
      <c r="E16" s="108">
        <v>0</v>
      </c>
      <c r="F16" s="108">
        <v>8</v>
      </c>
      <c r="G16" s="108">
        <v>7</v>
      </c>
      <c r="H16" s="108">
        <v>1</v>
      </c>
      <c r="I16" s="108">
        <v>0</v>
      </c>
      <c r="J16" s="108">
        <v>1</v>
      </c>
      <c r="K16" s="108">
        <v>0</v>
      </c>
      <c r="L16" s="108">
        <v>0</v>
      </c>
      <c r="M16" s="108">
        <v>246</v>
      </c>
      <c r="N16" s="108">
        <v>80</v>
      </c>
      <c r="O16" s="108" t="s">
        <v>16</v>
      </c>
    </row>
    <row r="17" spans="1:15" ht="15" customHeight="1">
      <c r="A17" s="108" t="s">
        <v>204</v>
      </c>
      <c r="B17" s="108">
        <v>8</v>
      </c>
      <c r="C17" s="108">
        <v>6</v>
      </c>
      <c r="D17" s="108">
        <v>1</v>
      </c>
      <c r="E17" s="108">
        <v>1</v>
      </c>
      <c r="F17" s="108">
        <v>8</v>
      </c>
      <c r="G17" s="108">
        <v>6</v>
      </c>
      <c r="H17" s="108">
        <v>1</v>
      </c>
      <c r="I17" s="108">
        <v>1</v>
      </c>
      <c r="J17" s="108">
        <v>1</v>
      </c>
      <c r="K17" s="108">
        <v>0</v>
      </c>
      <c r="L17" s="108">
        <v>0</v>
      </c>
      <c r="M17" s="108">
        <v>141</v>
      </c>
      <c r="N17" s="108">
        <v>75</v>
      </c>
      <c r="O17" s="108" t="s">
        <v>17</v>
      </c>
    </row>
    <row r="18" spans="1:15" ht="15" customHeight="1">
      <c r="A18" s="108" t="s">
        <v>205</v>
      </c>
      <c r="B18" s="108">
        <v>7</v>
      </c>
      <c r="C18" s="108">
        <v>5</v>
      </c>
      <c r="D18" s="108">
        <v>1</v>
      </c>
      <c r="E18" s="108">
        <v>1</v>
      </c>
      <c r="F18" s="108">
        <v>7</v>
      </c>
      <c r="G18" s="108">
        <v>5</v>
      </c>
      <c r="H18" s="108">
        <v>1</v>
      </c>
      <c r="I18" s="108">
        <v>1</v>
      </c>
      <c r="J18" s="108">
        <v>1</v>
      </c>
      <c r="K18" s="108">
        <v>0</v>
      </c>
      <c r="L18" s="108">
        <v>0</v>
      </c>
      <c r="M18" s="108">
        <v>126</v>
      </c>
      <c r="N18" s="108">
        <v>44</v>
      </c>
      <c r="O18" s="108" t="s">
        <v>17</v>
      </c>
    </row>
    <row r="19" spans="1:15" ht="15" customHeight="1">
      <c r="A19" s="108" t="s">
        <v>206</v>
      </c>
      <c r="B19" s="108">
        <v>6</v>
      </c>
      <c r="C19" s="108">
        <v>5</v>
      </c>
      <c r="D19" s="108">
        <v>1</v>
      </c>
      <c r="E19" s="108">
        <v>0</v>
      </c>
      <c r="F19" s="108">
        <v>3</v>
      </c>
      <c r="G19" s="108">
        <v>3</v>
      </c>
      <c r="H19" s="108">
        <v>0</v>
      </c>
      <c r="I19" s="108">
        <v>0</v>
      </c>
      <c r="J19" s="108">
        <v>1</v>
      </c>
      <c r="K19" s="108">
        <v>0</v>
      </c>
      <c r="L19" s="108">
        <v>0</v>
      </c>
      <c r="M19" s="108">
        <v>129</v>
      </c>
      <c r="N19" s="108">
        <v>33</v>
      </c>
      <c r="O19" s="108" t="s">
        <v>18</v>
      </c>
    </row>
    <row r="20" spans="1:15" ht="15" customHeight="1">
      <c r="A20" s="108" t="s">
        <v>207</v>
      </c>
      <c r="B20" s="108">
        <v>6</v>
      </c>
      <c r="C20" s="108">
        <v>6</v>
      </c>
      <c r="D20" s="108">
        <v>0</v>
      </c>
      <c r="E20" s="108">
        <v>0</v>
      </c>
      <c r="F20" s="108">
        <v>2</v>
      </c>
      <c r="G20" s="108">
        <v>2</v>
      </c>
      <c r="H20" s="108">
        <v>0</v>
      </c>
      <c r="I20" s="108">
        <v>0</v>
      </c>
      <c r="J20" s="108">
        <v>1</v>
      </c>
      <c r="K20" s="108">
        <v>0</v>
      </c>
      <c r="L20" s="108">
        <v>0</v>
      </c>
      <c r="M20" s="108">
        <v>125</v>
      </c>
      <c r="N20" s="108">
        <v>25</v>
      </c>
      <c r="O20" s="108" t="s">
        <v>18</v>
      </c>
    </row>
    <row r="21" spans="1:15" ht="15" customHeight="1">
      <c r="A21" s="108" t="s">
        <v>208</v>
      </c>
      <c r="B21" s="108">
        <v>7</v>
      </c>
      <c r="C21" s="108">
        <v>7</v>
      </c>
      <c r="D21" s="108">
        <v>0</v>
      </c>
      <c r="E21" s="108">
        <v>0</v>
      </c>
      <c r="F21" s="108">
        <v>5</v>
      </c>
      <c r="G21" s="108">
        <v>5</v>
      </c>
      <c r="H21" s="108">
        <v>0</v>
      </c>
      <c r="I21" s="108">
        <v>0</v>
      </c>
      <c r="J21" s="108">
        <v>1</v>
      </c>
      <c r="K21" s="108">
        <v>0</v>
      </c>
      <c r="L21" s="108">
        <v>0</v>
      </c>
      <c r="M21" s="108">
        <v>190</v>
      </c>
      <c r="N21" s="108">
        <v>13</v>
      </c>
      <c r="O21" s="108" t="s">
        <v>19</v>
      </c>
    </row>
    <row r="22" spans="1:15" ht="15" customHeight="1">
      <c r="A22" s="108" t="s">
        <v>209</v>
      </c>
      <c r="B22" s="108">
        <v>8</v>
      </c>
      <c r="C22" s="108">
        <v>8</v>
      </c>
      <c r="D22" s="108">
        <v>0</v>
      </c>
      <c r="E22" s="108">
        <v>0</v>
      </c>
      <c r="F22" s="108">
        <v>6</v>
      </c>
      <c r="G22" s="108">
        <v>6</v>
      </c>
      <c r="H22" s="108">
        <v>0</v>
      </c>
      <c r="I22" s="108">
        <v>0</v>
      </c>
      <c r="J22" s="108">
        <v>1</v>
      </c>
      <c r="K22" s="108">
        <v>1</v>
      </c>
      <c r="L22" s="108">
        <v>0</v>
      </c>
      <c r="M22" s="108">
        <v>165</v>
      </c>
      <c r="N22" s="108">
        <v>13</v>
      </c>
      <c r="O22" s="108" t="s">
        <v>20</v>
      </c>
    </row>
    <row r="23" spans="1:15" ht="15" customHeight="1">
      <c r="A23" s="108" t="s">
        <v>210</v>
      </c>
      <c r="B23" s="108">
        <v>6</v>
      </c>
      <c r="C23" s="108">
        <v>6</v>
      </c>
      <c r="D23" s="108">
        <v>0</v>
      </c>
      <c r="E23" s="108">
        <v>0</v>
      </c>
      <c r="F23" s="108">
        <v>4</v>
      </c>
      <c r="G23" s="108">
        <v>4</v>
      </c>
      <c r="H23" s="108">
        <v>0</v>
      </c>
      <c r="I23" s="108">
        <v>0</v>
      </c>
      <c r="J23" s="108">
        <v>1</v>
      </c>
      <c r="K23" s="108">
        <v>0</v>
      </c>
      <c r="L23" s="108">
        <v>0</v>
      </c>
      <c r="M23" s="108">
        <v>144</v>
      </c>
      <c r="N23" s="108">
        <v>12</v>
      </c>
      <c r="O23" s="108" t="s">
        <v>20</v>
      </c>
    </row>
    <row r="24" spans="1:15" ht="15" customHeight="1">
      <c r="A24" s="108" t="s">
        <v>211</v>
      </c>
      <c r="B24" s="108">
        <v>7</v>
      </c>
      <c r="C24" s="108">
        <v>6</v>
      </c>
      <c r="D24" s="108">
        <v>1</v>
      </c>
      <c r="E24" s="108">
        <v>0</v>
      </c>
      <c r="F24" s="108">
        <v>6</v>
      </c>
      <c r="G24" s="108">
        <v>5</v>
      </c>
      <c r="H24" s="108">
        <v>1</v>
      </c>
      <c r="I24" s="108">
        <v>0</v>
      </c>
      <c r="J24" s="108">
        <v>1</v>
      </c>
      <c r="K24" s="108">
        <v>0</v>
      </c>
      <c r="L24" s="108">
        <v>0</v>
      </c>
      <c r="M24" s="108">
        <v>96</v>
      </c>
      <c r="N24" s="108">
        <v>21</v>
      </c>
      <c r="O24" s="108" t="s">
        <v>20</v>
      </c>
    </row>
    <row r="25" spans="1:15" ht="15" customHeight="1">
      <c r="A25" s="108" t="s">
        <v>212</v>
      </c>
      <c r="B25" s="108">
        <v>7</v>
      </c>
      <c r="C25" s="108">
        <v>5</v>
      </c>
      <c r="D25" s="108">
        <v>0</v>
      </c>
      <c r="E25" s="108">
        <v>2</v>
      </c>
      <c r="F25" s="108">
        <v>6</v>
      </c>
      <c r="G25" s="108">
        <v>4</v>
      </c>
      <c r="H25" s="108">
        <v>0</v>
      </c>
      <c r="I25" s="108">
        <v>2</v>
      </c>
      <c r="J25" s="108">
        <v>1</v>
      </c>
      <c r="K25" s="108">
        <v>0</v>
      </c>
      <c r="L25" s="108">
        <v>0</v>
      </c>
      <c r="M25" s="108">
        <v>171</v>
      </c>
      <c r="N25" s="108">
        <v>13</v>
      </c>
      <c r="O25" s="108" t="s">
        <v>21</v>
      </c>
    </row>
    <row r="26" spans="1:15" ht="15" customHeight="1">
      <c r="A26" s="108" t="s">
        <v>213</v>
      </c>
      <c r="B26" s="108">
        <v>8</v>
      </c>
      <c r="C26" s="108">
        <v>5</v>
      </c>
      <c r="D26" s="108">
        <v>2</v>
      </c>
      <c r="E26" s="108">
        <v>1</v>
      </c>
      <c r="F26" s="108">
        <v>3</v>
      </c>
      <c r="G26" s="108">
        <v>3</v>
      </c>
      <c r="H26" s="108">
        <v>0</v>
      </c>
      <c r="I26" s="108">
        <v>0</v>
      </c>
      <c r="J26" s="108">
        <v>1</v>
      </c>
      <c r="K26" s="108">
        <v>0</v>
      </c>
      <c r="L26" s="108">
        <v>0</v>
      </c>
      <c r="M26" s="108">
        <v>111</v>
      </c>
      <c r="N26" s="108">
        <v>66</v>
      </c>
      <c r="O26" s="108" t="s">
        <v>22</v>
      </c>
    </row>
    <row r="27" spans="1:15" ht="15" customHeight="1">
      <c r="A27" s="108" t="s">
        <v>214</v>
      </c>
      <c r="B27" s="108">
        <v>8</v>
      </c>
      <c r="C27" s="108">
        <v>5</v>
      </c>
      <c r="D27" s="108">
        <v>0</v>
      </c>
      <c r="E27" s="108">
        <v>3</v>
      </c>
      <c r="F27" s="108">
        <v>5</v>
      </c>
      <c r="G27" s="108">
        <v>4</v>
      </c>
      <c r="H27" s="108">
        <v>0</v>
      </c>
      <c r="I27" s="108">
        <v>1</v>
      </c>
      <c r="J27" s="108">
        <v>1</v>
      </c>
      <c r="K27" s="108">
        <v>0</v>
      </c>
      <c r="L27" s="108">
        <v>0</v>
      </c>
      <c r="M27" s="108">
        <v>111</v>
      </c>
      <c r="N27" s="108">
        <v>19</v>
      </c>
      <c r="O27" s="108" t="s">
        <v>22</v>
      </c>
    </row>
  </sheetData>
  <sheetProtection/>
  <mergeCells count="1">
    <mergeCell ref="A1:O1"/>
  </mergeCells>
  <printOptions horizontalCentered="1"/>
  <pageMargins left="1" right="1" top="1" bottom="1" header="0.5" footer="0.5"/>
  <pageSetup horizontalDpi="360" verticalDpi="36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0"/>
  <sheetViews>
    <sheetView showGridLines="0" zoomScalePageLayoutView="0" workbookViewId="0" topLeftCell="A1">
      <selection activeCell="A2" sqref="A2:M31"/>
    </sheetView>
  </sheetViews>
  <sheetFormatPr defaultColWidth="7.421875" defaultRowHeight="12.75"/>
  <cols>
    <col min="1" max="1" width="21.421875" style="11" customWidth="1"/>
    <col min="2" max="2" width="5.140625" style="12" customWidth="1"/>
    <col min="3" max="3" width="5.421875" style="12" customWidth="1"/>
    <col min="4" max="4" width="4.8515625" style="12" customWidth="1"/>
    <col min="5" max="5" width="3.8515625" style="34" customWidth="1"/>
    <col min="6" max="6" width="6.00390625" style="35" customWidth="1"/>
    <col min="7" max="7" width="7.421875" style="33" customWidth="1"/>
    <col min="8" max="8" width="17.57421875" style="33" customWidth="1"/>
    <col min="9" max="12" width="6.140625" style="34" bestFit="1" customWidth="1"/>
    <col min="13" max="13" width="6.140625" style="35" bestFit="1" customWidth="1"/>
    <col min="14" max="16384" width="7.421875" style="33" customWidth="1"/>
  </cols>
  <sheetData>
    <row r="2" spans="1:13" ht="23.25">
      <c r="A2" s="236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">
      <c r="A4" s="239" t="s">
        <v>134</v>
      </c>
      <c r="B4" s="240"/>
      <c r="C4" s="240"/>
      <c r="D4" s="240"/>
      <c r="E4" s="240"/>
      <c r="F4" s="241"/>
      <c r="G4" s="13"/>
      <c r="H4" s="239" t="s">
        <v>133</v>
      </c>
      <c r="I4" s="240"/>
      <c r="J4" s="240"/>
      <c r="K4" s="240"/>
      <c r="L4" s="240"/>
      <c r="M4" s="241"/>
    </row>
    <row r="5" ht="6.75" customHeight="1"/>
    <row r="6" spans="1:13" ht="15">
      <c r="A6" s="27" t="s">
        <v>83</v>
      </c>
      <c r="B6" s="27" t="s">
        <v>1</v>
      </c>
      <c r="C6" s="27" t="s">
        <v>29</v>
      </c>
      <c r="D6" s="27" t="s">
        <v>30</v>
      </c>
      <c r="E6" s="27" t="s">
        <v>84</v>
      </c>
      <c r="F6" s="28" t="s">
        <v>32</v>
      </c>
      <c r="H6" s="27" t="s">
        <v>83</v>
      </c>
      <c r="I6" s="27" t="s">
        <v>1</v>
      </c>
      <c r="J6" s="27" t="s">
        <v>29</v>
      </c>
      <c r="K6" s="27" t="s">
        <v>30</v>
      </c>
      <c r="L6" s="27" t="s">
        <v>84</v>
      </c>
      <c r="M6" s="28" t="s">
        <v>32</v>
      </c>
    </row>
    <row r="7" spans="1:13" ht="15">
      <c r="A7" s="62" t="s">
        <v>85</v>
      </c>
      <c r="B7" s="63">
        <v>2</v>
      </c>
      <c r="C7" s="63">
        <v>1</v>
      </c>
      <c r="D7" s="63">
        <v>1</v>
      </c>
      <c r="E7" s="63">
        <v>0</v>
      </c>
      <c r="F7" s="64">
        <f aca="true" t="shared" si="0" ref="F7:F21">SUM(C7+E7*0.5)/B7</f>
        <v>0.5</v>
      </c>
      <c r="H7" s="38" t="s">
        <v>151</v>
      </c>
      <c r="I7" s="36">
        <v>1</v>
      </c>
      <c r="J7" s="36">
        <v>0</v>
      </c>
      <c r="K7" s="36">
        <v>1</v>
      </c>
      <c r="L7" s="36">
        <v>0</v>
      </c>
      <c r="M7" s="37">
        <f aca="true" t="shared" si="1" ref="M7:M19">SUM(J7+L7*0.5)/I7</f>
        <v>0</v>
      </c>
    </row>
    <row r="8" spans="1:13" ht="15">
      <c r="A8" s="29" t="s">
        <v>87</v>
      </c>
      <c r="B8" s="30">
        <v>1</v>
      </c>
      <c r="C8" s="30">
        <v>0</v>
      </c>
      <c r="D8" s="30">
        <v>1</v>
      </c>
      <c r="E8" s="36">
        <v>0</v>
      </c>
      <c r="F8" s="37">
        <f t="shared" si="0"/>
        <v>0</v>
      </c>
      <c r="H8" s="38" t="s">
        <v>95</v>
      </c>
      <c r="I8" s="36">
        <v>1</v>
      </c>
      <c r="J8" s="36">
        <v>1</v>
      </c>
      <c r="K8" s="36">
        <v>0</v>
      </c>
      <c r="L8" s="36">
        <v>0</v>
      </c>
      <c r="M8" s="37">
        <f t="shared" si="1"/>
        <v>1</v>
      </c>
    </row>
    <row r="9" spans="1:13" ht="15">
      <c r="A9" s="29" t="s">
        <v>151</v>
      </c>
      <c r="B9" s="30">
        <v>4</v>
      </c>
      <c r="C9" s="30">
        <v>0</v>
      </c>
      <c r="D9" s="30">
        <v>2</v>
      </c>
      <c r="E9" s="36">
        <v>2</v>
      </c>
      <c r="F9" s="37">
        <f t="shared" si="0"/>
        <v>0.25</v>
      </c>
      <c r="H9" s="67" t="s">
        <v>101</v>
      </c>
      <c r="I9" s="65">
        <v>1</v>
      </c>
      <c r="J9" s="65">
        <v>1</v>
      </c>
      <c r="K9" s="65">
        <v>0</v>
      </c>
      <c r="L9" s="65">
        <v>0</v>
      </c>
      <c r="M9" s="66">
        <f t="shared" si="1"/>
        <v>1</v>
      </c>
    </row>
    <row r="10" spans="1:13" ht="15">
      <c r="A10" s="29" t="s">
        <v>95</v>
      </c>
      <c r="B10" s="30">
        <v>7</v>
      </c>
      <c r="C10" s="30">
        <v>5</v>
      </c>
      <c r="D10" s="30">
        <v>2</v>
      </c>
      <c r="E10" s="36">
        <v>0</v>
      </c>
      <c r="F10" s="37">
        <f t="shared" si="0"/>
        <v>0.7142857142857143</v>
      </c>
      <c r="H10" s="38" t="s">
        <v>103</v>
      </c>
      <c r="I10" s="36">
        <v>1</v>
      </c>
      <c r="J10" s="36">
        <v>0</v>
      </c>
      <c r="K10" s="36">
        <v>1</v>
      </c>
      <c r="L10" s="36">
        <v>0</v>
      </c>
      <c r="M10" s="37">
        <f t="shared" si="1"/>
        <v>0</v>
      </c>
    </row>
    <row r="11" spans="1:13" ht="15">
      <c r="A11" s="62" t="s">
        <v>101</v>
      </c>
      <c r="B11" s="63">
        <v>9</v>
      </c>
      <c r="C11" s="63">
        <v>6</v>
      </c>
      <c r="D11" s="63">
        <v>2</v>
      </c>
      <c r="E11" s="65">
        <v>1</v>
      </c>
      <c r="F11" s="66">
        <f t="shared" si="0"/>
        <v>0.7222222222222222</v>
      </c>
      <c r="H11" s="67" t="s">
        <v>109</v>
      </c>
      <c r="I11" s="65">
        <v>2</v>
      </c>
      <c r="J11" s="65">
        <v>1</v>
      </c>
      <c r="K11" s="65">
        <v>0</v>
      </c>
      <c r="L11" s="65">
        <v>1</v>
      </c>
      <c r="M11" s="66">
        <f t="shared" si="1"/>
        <v>0.75</v>
      </c>
    </row>
    <row r="12" spans="1:13" ht="15">
      <c r="A12" s="62" t="s">
        <v>109</v>
      </c>
      <c r="B12" s="63">
        <v>6</v>
      </c>
      <c r="C12" s="63">
        <v>6</v>
      </c>
      <c r="D12" s="63">
        <v>0</v>
      </c>
      <c r="E12" s="65">
        <v>0</v>
      </c>
      <c r="F12" s="66">
        <f t="shared" si="0"/>
        <v>1</v>
      </c>
      <c r="H12" s="68" t="s">
        <v>158</v>
      </c>
      <c r="I12" s="63">
        <v>3</v>
      </c>
      <c r="J12" s="63">
        <v>2</v>
      </c>
      <c r="K12" s="63">
        <v>1</v>
      </c>
      <c r="L12" s="63">
        <v>0</v>
      </c>
      <c r="M12" s="66">
        <f t="shared" si="1"/>
        <v>0.6666666666666666</v>
      </c>
    </row>
    <row r="13" spans="1:13" ht="15">
      <c r="A13" s="29" t="s">
        <v>119</v>
      </c>
      <c r="B13" s="30">
        <v>2</v>
      </c>
      <c r="C13" s="30">
        <v>1</v>
      </c>
      <c r="D13" s="30">
        <v>1</v>
      </c>
      <c r="E13" s="36">
        <v>0</v>
      </c>
      <c r="F13" s="37">
        <f t="shared" si="0"/>
        <v>0.5</v>
      </c>
      <c r="H13" s="38" t="s">
        <v>119</v>
      </c>
      <c r="I13" s="36">
        <v>2</v>
      </c>
      <c r="J13" s="36">
        <v>0</v>
      </c>
      <c r="K13" s="36">
        <v>1</v>
      </c>
      <c r="L13" s="36">
        <v>1</v>
      </c>
      <c r="M13" s="37">
        <f t="shared" si="1"/>
        <v>0.25</v>
      </c>
    </row>
    <row r="14" spans="1:13" ht="15">
      <c r="A14" s="29" t="s">
        <v>156</v>
      </c>
      <c r="B14" s="30">
        <v>6</v>
      </c>
      <c r="C14" s="30">
        <v>5</v>
      </c>
      <c r="D14" s="30">
        <v>0</v>
      </c>
      <c r="E14" s="36">
        <v>1</v>
      </c>
      <c r="F14" s="37">
        <f t="shared" si="0"/>
        <v>0.9166666666666666</v>
      </c>
      <c r="H14" s="38" t="s">
        <v>152</v>
      </c>
      <c r="I14" s="36">
        <v>1</v>
      </c>
      <c r="J14" s="36">
        <v>0</v>
      </c>
      <c r="K14" s="36">
        <v>1</v>
      </c>
      <c r="L14" s="36">
        <v>0</v>
      </c>
      <c r="M14" s="37">
        <f t="shared" si="1"/>
        <v>0</v>
      </c>
    </row>
    <row r="15" spans="1:13" ht="15">
      <c r="A15" s="29" t="s">
        <v>152</v>
      </c>
      <c r="B15" s="30">
        <v>2</v>
      </c>
      <c r="C15" s="30">
        <v>2</v>
      </c>
      <c r="D15" s="30">
        <v>0</v>
      </c>
      <c r="E15" s="36">
        <v>0</v>
      </c>
      <c r="F15" s="37">
        <f t="shared" si="0"/>
        <v>1</v>
      </c>
      <c r="H15" s="39" t="s">
        <v>88</v>
      </c>
      <c r="I15" s="30">
        <v>1</v>
      </c>
      <c r="J15" s="30">
        <v>1</v>
      </c>
      <c r="K15" s="30">
        <v>0</v>
      </c>
      <c r="L15" s="30">
        <v>0</v>
      </c>
      <c r="M15" s="37">
        <f t="shared" si="1"/>
        <v>1</v>
      </c>
    </row>
    <row r="16" spans="1:13" ht="15">
      <c r="A16" s="29" t="s">
        <v>88</v>
      </c>
      <c r="B16" s="30">
        <v>1</v>
      </c>
      <c r="C16" s="30">
        <v>1</v>
      </c>
      <c r="D16" s="30">
        <v>0</v>
      </c>
      <c r="E16" s="30">
        <v>0</v>
      </c>
      <c r="F16" s="32">
        <f t="shared" si="0"/>
        <v>1</v>
      </c>
      <c r="H16" s="67" t="s">
        <v>92</v>
      </c>
      <c r="I16" s="65">
        <v>4</v>
      </c>
      <c r="J16" s="65">
        <v>2</v>
      </c>
      <c r="K16" s="65">
        <v>0</v>
      </c>
      <c r="L16" s="65">
        <v>2</v>
      </c>
      <c r="M16" s="66">
        <f t="shared" si="1"/>
        <v>0.75</v>
      </c>
    </row>
    <row r="17" spans="1:13" ht="15">
      <c r="A17" s="62" t="s">
        <v>92</v>
      </c>
      <c r="B17" s="63">
        <v>3</v>
      </c>
      <c r="C17" s="63">
        <v>1</v>
      </c>
      <c r="D17" s="63">
        <v>1</v>
      </c>
      <c r="E17" s="65">
        <v>1</v>
      </c>
      <c r="F17" s="66">
        <f t="shared" si="0"/>
        <v>0.5</v>
      </c>
      <c r="H17" s="38" t="s">
        <v>120</v>
      </c>
      <c r="I17" s="36">
        <v>2</v>
      </c>
      <c r="J17" s="36">
        <v>2</v>
      </c>
      <c r="K17" s="36">
        <v>0</v>
      </c>
      <c r="L17" s="36">
        <v>0</v>
      </c>
      <c r="M17" s="37">
        <f t="shared" si="1"/>
        <v>1</v>
      </c>
    </row>
    <row r="18" spans="1:13" ht="15">
      <c r="A18" s="29" t="s">
        <v>154</v>
      </c>
      <c r="B18" s="30">
        <v>10</v>
      </c>
      <c r="C18" s="30">
        <v>7</v>
      </c>
      <c r="D18" s="30">
        <v>3</v>
      </c>
      <c r="E18" s="36">
        <v>0</v>
      </c>
      <c r="F18" s="37">
        <f t="shared" si="0"/>
        <v>0.7</v>
      </c>
      <c r="H18" s="69" t="s">
        <v>128</v>
      </c>
      <c r="I18" s="70">
        <v>2</v>
      </c>
      <c r="J18" s="70">
        <v>1</v>
      </c>
      <c r="K18" s="70">
        <v>1</v>
      </c>
      <c r="L18" s="70">
        <v>0</v>
      </c>
      <c r="M18" s="71">
        <f t="shared" si="1"/>
        <v>0.5</v>
      </c>
    </row>
    <row r="19" spans="1:13" ht="15">
      <c r="A19" s="29" t="s">
        <v>157</v>
      </c>
      <c r="B19" s="30">
        <v>1</v>
      </c>
      <c r="C19" s="30">
        <v>1</v>
      </c>
      <c r="D19" s="30">
        <v>0</v>
      </c>
      <c r="E19" s="36">
        <v>0</v>
      </c>
      <c r="F19" s="37">
        <f t="shared" si="0"/>
        <v>1</v>
      </c>
      <c r="H19" s="38" t="s">
        <v>130</v>
      </c>
      <c r="I19" s="36">
        <v>2</v>
      </c>
      <c r="J19" s="36">
        <v>0</v>
      </c>
      <c r="K19" s="36">
        <v>2</v>
      </c>
      <c r="L19" s="36">
        <v>0</v>
      </c>
      <c r="M19" s="37">
        <f t="shared" si="1"/>
        <v>0</v>
      </c>
    </row>
    <row r="20" spans="1:13" ht="15">
      <c r="A20" s="29" t="s">
        <v>120</v>
      </c>
      <c r="B20" s="30">
        <v>5</v>
      </c>
      <c r="C20" s="30">
        <v>2</v>
      </c>
      <c r="D20" s="30">
        <v>2</v>
      </c>
      <c r="E20" s="30">
        <v>1</v>
      </c>
      <c r="F20" s="37">
        <f t="shared" si="0"/>
        <v>0.5</v>
      </c>
      <c r="H20" s="38"/>
      <c r="I20" s="36"/>
      <c r="J20" s="36"/>
      <c r="K20" s="36"/>
      <c r="L20" s="36"/>
      <c r="M20" s="37"/>
    </row>
    <row r="21" spans="1:13" ht="15">
      <c r="A21" s="62" t="s">
        <v>128</v>
      </c>
      <c r="B21" s="63">
        <v>10</v>
      </c>
      <c r="C21" s="63">
        <v>7</v>
      </c>
      <c r="D21" s="63">
        <v>2</v>
      </c>
      <c r="E21" s="63">
        <v>1</v>
      </c>
      <c r="F21" s="66">
        <f t="shared" si="0"/>
        <v>0.75</v>
      </c>
      <c r="H21" s="38"/>
      <c r="I21" s="36"/>
      <c r="J21" s="36"/>
      <c r="K21" s="36"/>
      <c r="L21" s="36"/>
      <c r="M21" s="37"/>
    </row>
    <row r="22" spans="1:13" ht="15">
      <c r="A22" s="29"/>
      <c r="B22" s="30"/>
      <c r="C22" s="30"/>
      <c r="D22" s="30"/>
      <c r="E22" s="36"/>
      <c r="F22" s="37"/>
      <c r="H22" s="41"/>
      <c r="I22" s="42"/>
      <c r="J22" s="42"/>
      <c r="K22" s="42"/>
      <c r="L22" s="42"/>
      <c r="M22" s="43"/>
    </row>
    <row r="23" spans="1:13" ht="15">
      <c r="A23" s="29"/>
      <c r="B23" s="30"/>
      <c r="C23" s="30"/>
      <c r="D23" s="30"/>
      <c r="E23" s="36"/>
      <c r="F23" s="43"/>
      <c r="H23" s="38"/>
      <c r="I23" s="36"/>
      <c r="J23" s="36"/>
      <c r="K23" s="36"/>
      <c r="L23" s="36"/>
      <c r="M23" s="37"/>
    </row>
    <row r="24" spans="1:13" ht="15">
      <c r="A24" s="29"/>
      <c r="B24" s="30"/>
      <c r="C24" s="30"/>
      <c r="D24" s="30"/>
      <c r="E24" s="36"/>
      <c r="F24" s="43"/>
      <c r="H24" s="38"/>
      <c r="I24" s="36"/>
      <c r="J24" s="36"/>
      <c r="K24" s="36"/>
      <c r="L24" s="36"/>
      <c r="M24" s="37"/>
    </row>
    <row r="25" spans="1:13" ht="15">
      <c r="A25" s="31"/>
      <c r="B25" s="27"/>
      <c r="C25" s="27"/>
      <c r="D25" s="27"/>
      <c r="E25" s="42"/>
      <c r="F25" s="43"/>
      <c r="H25" s="38"/>
      <c r="I25" s="36"/>
      <c r="J25" s="36"/>
      <c r="K25" s="36"/>
      <c r="L25" s="36"/>
      <c r="M25" s="37"/>
    </row>
    <row r="26" spans="1:13" ht="15">
      <c r="A26" s="29"/>
      <c r="B26" s="30"/>
      <c r="C26" s="30"/>
      <c r="D26" s="30"/>
      <c r="E26" s="36"/>
      <c r="F26" s="37"/>
      <c r="H26" s="41"/>
      <c r="I26" s="42"/>
      <c r="J26" s="42"/>
      <c r="K26" s="42"/>
      <c r="L26" s="42"/>
      <c r="M26" s="43"/>
    </row>
    <row r="27" spans="1:13" ht="7.5" customHeight="1">
      <c r="A27" s="29"/>
      <c r="B27" s="30"/>
      <c r="C27" s="30"/>
      <c r="D27" s="30"/>
      <c r="E27" s="36"/>
      <c r="F27" s="37"/>
      <c r="H27" s="38"/>
      <c r="I27" s="36"/>
      <c r="J27" s="36"/>
      <c r="K27" s="36"/>
      <c r="L27" s="36"/>
      <c r="M27" s="37"/>
    </row>
    <row r="28" spans="1:13" ht="15">
      <c r="A28" s="31" t="s">
        <v>62</v>
      </c>
      <c r="B28" s="27">
        <f>SUM(B7:B27)</f>
        <v>69</v>
      </c>
      <c r="C28" s="27">
        <f>SUM(C7:C27)</f>
        <v>45</v>
      </c>
      <c r="D28" s="27">
        <f>SUM(D7:D27)</f>
        <v>17</v>
      </c>
      <c r="E28" s="27">
        <f>SUM(E7:E27)</f>
        <v>7</v>
      </c>
      <c r="F28" s="28">
        <f>(C28+(0.5*E28))/B28</f>
        <v>0.7028985507246377</v>
      </c>
      <c r="G28" s="40"/>
      <c r="H28" s="31" t="s">
        <v>62</v>
      </c>
      <c r="I28" s="27">
        <f>SUM(I7:I27)</f>
        <v>23</v>
      </c>
      <c r="J28" s="27">
        <f>SUM(J7:J27)</f>
        <v>11</v>
      </c>
      <c r="K28" s="27">
        <f>SUM(K7:K27)</f>
        <v>8</v>
      </c>
      <c r="L28" s="27">
        <f>SUM(L7:L27)</f>
        <v>4</v>
      </c>
      <c r="M28" s="28">
        <f>(J28+(0.5*L28))/I28</f>
        <v>0.5652173913043478</v>
      </c>
    </row>
    <row r="29" ht="6.75" customHeight="1"/>
    <row r="30" spans="3:8" ht="15">
      <c r="C30" s="61"/>
      <c r="D30" s="31" t="s">
        <v>132</v>
      </c>
      <c r="E30" s="36"/>
      <c r="F30" s="37"/>
      <c r="G30" s="38"/>
      <c r="H30" s="38"/>
    </row>
  </sheetData>
  <sheetProtection/>
  <mergeCells count="3">
    <mergeCell ref="A2:M2"/>
    <mergeCell ref="A4:F4"/>
    <mergeCell ref="H4:M4"/>
  </mergeCells>
  <printOptions horizontalCentered="1"/>
  <pageMargins left="0.95" right="0.95" top="1" bottom="1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zoomScalePageLayoutView="0" workbookViewId="0" topLeftCell="A30">
      <selection activeCell="W37" sqref="W37"/>
    </sheetView>
  </sheetViews>
  <sheetFormatPr defaultColWidth="8.8515625" defaultRowHeight="12.75"/>
  <cols>
    <col min="1" max="1" width="11.140625" style="132" bestFit="1" customWidth="1"/>
    <col min="2" max="3" width="3.00390625" style="132" bestFit="1" customWidth="1"/>
    <col min="4" max="4" width="5.57421875" style="132" bestFit="1" customWidth="1"/>
    <col min="5" max="5" width="8.8515625" style="132" customWidth="1"/>
    <col min="6" max="6" width="11.140625" style="132" bestFit="1" customWidth="1"/>
    <col min="7" max="8" width="3.00390625" style="132" bestFit="1" customWidth="1"/>
    <col min="9" max="9" width="5.57421875" style="132" bestFit="1" customWidth="1"/>
    <col min="10" max="10" width="6.421875" style="132" customWidth="1"/>
    <col min="11" max="11" width="11.140625" style="132" bestFit="1" customWidth="1"/>
    <col min="12" max="13" width="4.00390625" style="132" bestFit="1" customWidth="1"/>
    <col min="14" max="14" width="5.57421875" style="132" bestFit="1" customWidth="1"/>
    <col min="15" max="15" width="8.8515625" style="132" customWidth="1"/>
    <col min="16" max="16" width="11.140625" style="132" bestFit="1" customWidth="1"/>
    <col min="17" max="18" width="4.00390625" style="132" bestFit="1" customWidth="1"/>
    <col min="19" max="19" width="7.57421875" style="132" customWidth="1"/>
    <col min="20" max="16384" width="8.8515625" style="132" customWidth="1"/>
  </cols>
  <sheetData>
    <row r="1" spans="1:19" ht="14.25" customHeight="1">
      <c r="A1" s="243" t="s">
        <v>81</v>
      </c>
      <c r="B1" s="244"/>
      <c r="C1" s="244"/>
      <c r="D1" s="244"/>
      <c r="E1" s="244"/>
      <c r="F1" s="244"/>
      <c r="G1" s="244"/>
      <c r="H1" s="244"/>
      <c r="I1" s="245"/>
      <c r="K1" s="243" t="s">
        <v>169</v>
      </c>
      <c r="L1" s="244"/>
      <c r="M1" s="244"/>
      <c r="N1" s="244"/>
      <c r="O1" s="244"/>
      <c r="P1" s="244"/>
      <c r="Q1" s="244"/>
      <c r="R1" s="244"/>
      <c r="S1" s="245"/>
    </row>
    <row r="2" spans="1:19" ht="14.25" customHeight="1">
      <c r="A2" s="133" t="s">
        <v>170</v>
      </c>
      <c r="B2" s="134" t="s">
        <v>2</v>
      </c>
      <c r="C2" s="134" t="s">
        <v>5</v>
      </c>
      <c r="D2" s="135" t="s">
        <v>171</v>
      </c>
      <c r="E2" s="136"/>
      <c r="F2" s="134" t="s">
        <v>170</v>
      </c>
      <c r="G2" s="137" t="s">
        <v>2</v>
      </c>
      <c r="H2" s="134" t="s">
        <v>5</v>
      </c>
      <c r="I2" s="138" t="s">
        <v>171</v>
      </c>
      <c r="K2" s="133" t="s">
        <v>170</v>
      </c>
      <c r="L2" s="134" t="s">
        <v>2</v>
      </c>
      <c r="M2" s="134" t="s">
        <v>5</v>
      </c>
      <c r="N2" s="135" t="s">
        <v>171</v>
      </c>
      <c r="O2" s="136"/>
      <c r="P2" s="134" t="s">
        <v>170</v>
      </c>
      <c r="Q2" s="139" t="s">
        <v>2</v>
      </c>
      <c r="R2" s="134" t="s">
        <v>5</v>
      </c>
      <c r="S2" s="138" t="s">
        <v>171</v>
      </c>
    </row>
    <row r="3" spans="1:19" ht="14.25" customHeight="1">
      <c r="A3" s="140" t="s">
        <v>102</v>
      </c>
      <c r="B3" s="141">
        <v>35</v>
      </c>
      <c r="C3" s="141">
        <v>2</v>
      </c>
      <c r="D3" s="142">
        <f aca="true" t="shared" si="0" ref="D3:D11">B3/(C3+B3)</f>
        <v>0.9459459459459459</v>
      </c>
      <c r="F3" s="141" t="s">
        <v>102</v>
      </c>
      <c r="G3" s="141">
        <v>35</v>
      </c>
      <c r="H3" s="141">
        <v>2</v>
      </c>
      <c r="I3" s="143">
        <f aca="true" t="shared" si="1" ref="I3:I11">G3/(G3+H3)</f>
        <v>0.9459459459459459</v>
      </c>
      <c r="K3" s="144" t="s">
        <v>92</v>
      </c>
      <c r="L3" s="132">
        <v>38</v>
      </c>
      <c r="M3" s="132">
        <v>6</v>
      </c>
      <c r="N3" s="145">
        <f aca="true" t="shared" si="2" ref="N3:N11">L3/(M3+L3)</f>
        <v>0.8636363636363636</v>
      </c>
      <c r="P3" s="146" t="s">
        <v>172</v>
      </c>
      <c r="Q3" s="147">
        <v>48</v>
      </c>
      <c r="R3" s="148">
        <v>13</v>
      </c>
      <c r="S3" s="149">
        <f aca="true" t="shared" si="3" ref="S3:S11">Q3/(R3+Q3)</f>
        <v>0.7868852459016393</v>
      </c>
    </row>
    <row r="4" spans="1:19" ht="14.25" customHeight="1">
      <c r="A4" s="140" t="s">
        <v>173</v>
      </c>
      <c r="B4" s="141">
        <v>35</v>
      </c>
      <c r="C4" s="141">
        <v>26</v>
      </c>
      <c r="D4" s="142">
        <f t="shared" si="0"/>
        <v>0.5737704918032787</v>
      </c>
      <c r="F4" s="141" t="s">
        <v>173</v>
      </c>
      <c r="G4" s="141">
        <v>35</v>
      </c>
      <c r="H4" s="141">
        <v>26</v>
      </c>
      <c r="I4" s="143">
        <f t="shared" si="1"/>
        <v>0.5737704918032787</v>
      </c>
      <c r="K4" s="144" t="s">
        <v>173</v>
      </c>
      <c r="L4" s="132">
        <v>14</v>
      </c>
      <c r="M4" s="132">
        <v>3</v>
      </c>
      <c r="N4" s="145">
        <f t="shared" si="2"/>
        <v>0.8235294117647058</v>
      </c>
      <c r="P4" s="132" t="s">
        <v>92</v>
      </c>
      <c r="Q4" s="132">
        <v>38</v>
      </c>
      <c r="R4" s="132">
        <v>6</v>
      </c>
      <c r="S4" s="150">
        <f t="shared" si="3"/>
        <v>0.8636363636363636</v>
      </c>
    </row>
    <row r="5" spans="1:19" ht="14.25" customHeight="1">
      <c r="A5" s="140" t="s">
        <v>174</v>
      </c>
      <c r="B5" s="141">
        <v>33</v>
      </c>
      <c r="C5" s="141">
        <v>28</v>
      </c>
      <c r="D5" s="142">
        <f t="shared" si="0"/>
        <v>0.5409836065573771</v>
      </c>
      <c r="F5" s="141" t="s">
        <v>174</v>
      </c>
      <c r="G5" s="141">
        <v>33</v>
      </c>
      <c r="H5" s="141">
        <v>28</v>
      </c>
      <c r="I5" s="143">
        <f t="shared" si="1"/>
        <v>0.5409836065573771</v>
      </c>
      <c r="K5" s="137" t="s">
        <v>172</v>
      </c>
      <c r="L5" s="148">
        <v>48</v>
      </c>
      <c r="M5" s="148">
        <v>13</v>
      </c>
      <c r="N5" s="151">
        <f t="shared" si="2"/>
        <v>0.7868852459016393</v>
      </c>
      <c r="P5" s="132" t="s">
        <v>109</v>
      </c>
      <c r="Q5" s="132">
        <v>35</v>
      </c>
      <c r="R5" s="132">
        <v>26</v>
      </c>
      <c r="S5" s="150">
        <f t="shared" si="3"/>
        <v>0.5737704918032787</v>
      </c>
    </row>
    <row r="6" spans="1:19" ht="14.25" customHeight="1">
      <c r="A6" s="140" t="s">
        <v>101</v>
      </c>
      <c r="B6" s="141">
        <v>27</v>
      </c>
      <c r="C6" s="141">
        <v>28</v>
      </c>
      <c r="D6" s="142">
        <f t="shared" si="0"/>
        <v>0.4909090909090909</v>
      </c>
      <c r="F6" s="141" t="s">
        <v>101</v>
      </c>
      <c r="G6" s="141">
        <v>27</v>
      </c>
      <c r="H6" s="141">
        <v>28</v>
      </c>
      <c r="I6" s="143">
        <f t="shared" si="1"/>
        <v>0.4909090909090909</v>
      </c>
      <c r="K6" s="144" t="s">
        <v>109</v>
      </c>
      <c r="L6" s="132">
        <v>35</v>
      </c>
      <c r="M6" s="132">
        <v>26</v>
      </c>
      <c r="N6" s="145">
        <f t="shared" si="2"/>
        <v>0.5737704918032787</v>
      </c>
      <c r="P6" s="132" t="s">
        <v>98</v>
      </c>
      <c r="Q6" s="132">
        <v>27</v>
      </c>
      <c r="R6" s="132">
        <v>34</v>
      </c>
      <c r="S6" s="150">
        <f t="shared" si="3"/>
        <v>0.4426229508196721</v>
      </c>
    </row>
    <row r="7" spans="1:19" ht="14.25" customHeight="1">
      <c r="A7" s="140" t="s">
        <v>109</v>
      </c>
      <c r="B7" s="141">
        <v>11</v>
      </c>
      <c r="C7" s="141">
        <v>13</v>
      </c>
      <c r="D7" s="142">
        <f t="shared" si="0"/>
        <v>0.4583333333333333</v>
      </c>
      <c r="F7" s="141" t="s">
        <v>109</v>
      </c>
      <c r="G7" s="141">
        <v>11</v>
      </c>
      <c r="H7" s="141">
        <v>13</v>
      </c>
      <c r="I7" s="143">
        <f t="shared" si="1"/>
        <v>0.4583333333333333</v>
      </c>
      <c r="K7" s="144" t="s">
        <v>98</v>
      </c>
      <c r="L7" s="132">
        <v>27</v>
      </c>
      <c r="M7" s="132">
        <v>34</v>
      </c>
      <c r="N7" s="145">
        <f t="shared" si="2"/>
        <v>0.4426229508196721</v>
      </c>
      <c r="P7" s="132" t="s">
        <v>174</v>
      </c>
      <c r="Q7" s="132">
        <v>21</v>
      </c>
      <c r="R7" s="132">
        <v>40</v>
      </c>
      <c r="S7" s="150">
        <f t="shared" si="3"/>
        <v>0.3442622950819672</v>
      </c>
    </row>
    <row r="8" spans="1:19" ht="14.25" customHeight="1">
      <c r="A8" s="140" t="s">
        <v>98</v>
      </c>
      <c r="B8" s="141">
        <v>24</v>
      </c>
      <c r="C8" s="141">
        <v>32</v>
      </c>
      <c r="D8" s="142">
        <f t="shared" si="0"/>
        <v>0.42857142857142855</v>
      </c>
      <c r="F8" s="141" t="s">
        <v>98</v>
      </c>
      <c r="G8" s="141">
        <v>24</v>
      </c>
      <c r="H8" s="141">
        <v>32</v>
      </c>
      <c r="I8" s="143">
        <f t="shared" si="1"/>
        <v>0.42857142857142855</v>
      </c>
      <c r="K8" s="144" t="s">
        <v>174</v>
      </c>
      <c r="L8" s="132">
        <v>21</v>
      </c>
      <c r="M8" s="132">
        <v>40</v>
      </c>
      <c r="N8" s="145">
        <f t="shared" si="2"/>
        <v>0.3442622950819672</v>
      </c>
      <c r="P8" s="132" t="s">
        <v>101</v>
      </c>
      <c r="Q8" s="132">
        <v>19</v>
      </c>
      <c r="R8" s="132">
        <v>37</v>
      </c>
      <c r="S8" s="150">
        <f t="shared" si="3"/>
        <v>0.3392857142857143</v>
      </c>
    </row>
    <row r="9" spans="1:19" ht="14.25" customHeight="1">
      <c r="A9" s="152" t="s">
        <v>172</v>
      </c>
      <c r="B9" s="153">
        <v>21</v>
      </c>
      <c r="C9" s="153">
        <v>39</v>
      </c>
      <c r="D9" s="154">
        <f t="shared" si="0"/>
        <v>0.35</v>
      </c>
      <c r="F9" s="155" t="s">
        <v>172</v>
      </c>
      <c r="G9" s="156">
        <v>21</v>
      </c>
      <c r="H9" s="157">
        <v>39</v>
      </c>
      <c r="I9" s="158">
        <f t="shared" si="1"/>
        <v>0.35</v>
      </c>
      <c r="K9" s="144" t="s">
        <v>101</v>
      </c>
      <c r="L9" s="132">
        <v>19</v>
      </c>
      <c r="M9" s="132">
        <v>37</v>
      </c>
      <c r="N9" s="145">
        <f t="shared" si="2"/>
        <v>0.3392857142857143</v>
      </c>
      <c r="P9" s="132" t="s">
        <v>173</v>
      </c>
      <c r="Q9" s="132">
        <v>14</v>
      </c>
      <c r="R9" s="132">
        <v>3</v>
      </c>
      <c r="S9" s="150">
        <f t="shared" si="3"/>
        <v>0.8235294117647058</v>
      </c>
    </row>
    <row r="10" spans="1:19" ht="14.25" customHeight="1">
      <c r="A10" s="140" t="s">
        <v>149</v>
      </c>
      <c r="B10" s="141">
        <v>8</v>
      </c>
      <c r="C10" s="141">
        <v>16</v>
      </c>
      <c r="D10" s="142">
        <f t="shared" si="0"/>
        <v>0.3333333333333333</v>
      </c>
      <c r="F10" s="159" t="s">
        <v>149</v>
      </c>
      <c r="G10" s="159">
        <v>8</v>
      </c>
      <c r="H10" s="159">
        <v>16</v>
      </c>
      <c r="I10" s="143">
        <f t="shared" si="1"/>
        <v>0.3333333333333333</v>
      </c>
      <c r="K10" s="144" t="s">
        <v>149</v>
      </c>
      <c r="L10" s="132">
        <v>14</v>
      </c>
      <c r="M10" s="132">
        <v>47</v>
      </c>
      <c r="N10" s="145">
        <f t="shared" si="2"/>
        <v>0.22950819672131148</v>
      </c>
      <c r="P10" s="132" t="s">
        <v>149</v>
      </c>
      <c r="Q10" s="132">
        <v>14</v>
      </c>
      <c r="R10" s="132">
        <v>47</v>
      </c>
      <c r="S10" s="150">
        <f t="shared" si="3"/>
        <v>0.22950819672131148</v>
      </c>
    </row>
    <row r="11" spans="1:19" ht="14.25" customHeight="1">
      <c r="A11" s="160" t="s">
        <v>95</v>
      </c>
      <c r="B11" s="161">
        <v>1</v>
      </c>
      <c r="C11" s="161">
        <v>18</v>
      </c>
      <c r="D11" s="162">
        <f t="shared" si="0"/>
        <v>0.05263157894736842</v>
      </c>
      <c r="E11" s="163"/>
      <c r="F11" s="161" t="s">
        <v>95</v>
      </c>
      <c r="G11" s="161">
        <v>1</v>
      </c>
      <c r="H11" s="161">
        <v>18</v>
      </c>
      <c r="I11" s="164">
        <f t="shared" si="1"/>
        <v>0.05263157894736842</v>
      </c>
      <c r="K11" s="165" t="s">
        <v>85</v>
      </c>
      <c r="L11" s="163">
        <v>2</v>
      </c>
      <c r="M11" s="163">
        <v>12</v>
      </c>
      <c r="N11" s="166">
        <f t="shared" si="2"/>
        <v>0.14285714285714285</v>
      </c>
      <c r="O11" s="163"/>
      <c r="P11" s="163" t="s">
        <v>85</v>
      </c>
      <c r="Q11" s="163">
        <v>2</v>
      </c>
      <c r="R11" s="163">
        <v>12</v>
      </c>
      <c r="S11" s="167">
        <f t="shared" si="3"/>
        <v>0.14285714285714285</v>
      </c>
    </row>
    <row r="12" ht="13.5" customHeight="1"/>
    <row r="13" spans="1:19" ht="14.25" customHeight="1">
      <c r="A13" s="243" t="s">
        <v>175</v>
      </c>
      <c r="B13" s="244"/>
      <c r="C13" s="244"/>
      <c r="D13" s="244"/>
      <c r="E13" s="244"/>
      <c r="F13" s="244"/>
      <c r="G13" s="244"/>
      <c r="H13" s="244"/>
      <c r="I13" s="245"/>
      <c r="K13" s="243" t="s">
        <v>176</v>
      </c>
      <c r="L13" s="244"/>
      <c r="M13" s="244"/>
      <c r="N13" s="244"/>
      <c r="O13" s="244"/>
      <c r="P13" s="244"/>
      <c r="Q13" s="244"/>
      <c r="R13" s="244"/>
      <c r="S13" s="245"/>
    </row>
    <row r="14" spans="1:19" ht="14.25" customHeight="1">
      <c r="A14" s="133" t="s">
        <v>170</v>
      </c>
      <c r="B14" s="134" t="s">
        <v>2</v>
      </c>
      <c r="C14" s="134" t="s">
        <v>5</v>
      </c>
      <c r="D14" s="135" t="s">
        <v>171</v>
      </c>
      <c r="E14" s="136"/>
      <c r="F14" s="134" t="s">
        <v>170</v>
      </c>
      <c r="G14" s="135" t="s">
        <v>2</v>
      </c>
      <c r="H14" s="134" t="s">
        <v>5</v>
      </c>
      <c r="I14" s="168" t="s">
        <v>171</v>
      </c>
      <c r="K14" s="133" t="s">
        <v>170</v>
      </c>
      <c r="L14" s="134" t="s">
        <v>2</v>
      </c>
      <c r="M14" s="134" t="s">
        <v>5</v>
      </c>
      <c r="N14" s="135" t="s">
        <v>171</v>
      </c>
      <c r="O14" s="136"/>
      <c r="P14" s="134" t="s">
        <v>170</v>
      </c>
      <c r="Q14" s="137" t="s">
        <v>2</v>
      </c>
      <c r="R14" s="134" t="s">
        <v>5</v>
      </c>
      <c r="S14" s="138" t="s">
        <v>171</v>
      </c>
    </row>
    <row r="15" spans="1:19" ht="14.25" customHeight="1">
      <c r="A15" s="144" t="s">
        <v>92</v>
      </c>
      <c r="B15" s="132">
        <v>61</v>
      </c>
      <c r="C15" s="132">
        <v>9</v>
      </c>
      <c r="D15" s="145">
        <f aca="true" t="shared" si="4" ref="D15:D22">B15/(C15+B15)</f>
        <v>0.8714285714285714</v>
      </c>
      <c r="F15" s="132" t="s">
        <v>92</v>
      </c>
      <c r="G15" s="132">
        <v>61</v>
      </c>
      <c r="H15" s="132">
        <v>9</v>
      </c>
      <c r="I15" s="169">
        <f aca="true" t="shared" si="5" ref="I15:I22">G15/(H15+G15)</f>
        <v>0.8714285714285714</v>
      </c>
      <c r="K15" s="144" t="s">
        <v>85</v>
      </c>
      <c r="L15" s="132">
        <v>58</v>
      </c>
      <c r="M15" s="132">
        <v>12</v>
      </c>
      <c r="N15" s="145">
        <f aca="true" t="shared" si="6" ref="N15:N22">L15/(M15+L15)</f>
        <v>0.8285714285714286</v>
      </c>
      <c r="P15" s="132" t="s">
        <v>85</v>
      </c>
      <c r="Q15" s="132">
        <v>58</v>
      </c>
      <c r="R15" s="132">
        <v>12</v>
      </c>
      <c r="S15" s="169">
        <f aca="true" t="shared" si="7" ref="S15:S22">Q15/(R15+Q15)</f>
        <v>0.8285714285714286</v>
      </c>
    </row>
    <row r="16" spans="1:19" ht="14.25" customHeight="1">
      <c r="A16" s="144" t="s">
        <v>98</v>
      </c>
      <c r="B16" s="132">
        <v>53</v>
      </c>
      <c r="C16" s="132">
        <v>17</v>
      </c>
      <c r="D16" s="145">
        <f t="shared" si="4"/>
        <v>0.7571428571428571</v>
      </c>
      <c r="F16" s="132" t="s">
        <v>98</v>
      </c>
      <c r="G16" s="132">
        <v>53</v>
      </c>
      <c r="H16" s="132">
        <v>17</v>
      </c>
      <c r="I16" s="169">
        <f t="shared" si="5"/>
        <v>0.7571428571428571</v>
      </c>
      <c r="K16" s="144" t="s">
        <v>92</v>
      </c>
      <c r="L16" s="132">
        <v>54</v>
      </c>
      <c r="M16" s="132">
        <v>16</v>
      </c>
      <c r="N16" s="145">
        <f t="shared" si="6"/>
        <v>0.7714285714285715</v>
      </c>
      <c r="P16" s="132" t="s">
        <v>92</v>
      </c>
      <c r="Q16" s="132">
        <v>54</v>
      </c>
      <c r="R16" s="132">
        <v>16</v>
      </c>
      <c r="S16" s="169">
        <f t="shared" si="7"/>
        <v>0.7714285714285715</v>
      </c>
    </row>
    <row r="17" spans="1:19" ht="14.25" customHeight="1">
      <c r="A17" s="144" t="s">
        <v>85</v>
      </c>
      <c r="B17" s="132">
        <v>42</v>
      </c>
      <c r="C17" s="132">
        <v>28</v>
      </c>
      <c r="D17" s="145">
        <f t="shared" si="4"/>
        <v>0.6</v>
      </c>
      <c r="F17" s="132" t="s">
        <v>85</v>
      </c>
      <c r="G17" s="132">
        <v>42</v>
      </c>
      <c r="H17" s="132">
        <v>28</v>
      </c>
      <c r="I17" s="169">
        <f t="shared" si="5"/>
        <v>0.6</v>
      </c>
      <c r="K17" s="144" t="s">
        <v>109</v>
      </c>
      <c r="L17" s="132">
        <v>50</v>
      </c>
      <c r="M17" s="132">
        <v>20</v>
      </c>
      <c r="N17" s="145">
        <f t="shared" si="6"/>
        <v>0.7142857142857143</v>
      </c>
      <c r="P17" s="132" t="s">
        <v>109</v>
      </c>
      <c r="Q17" s="132">
        <v>50</v>
      </c>
      <c r="R17" s="132">
        <v>20</v>
      </c>
      <c r="S17" s="169">
        <f t="shared" si="7"/>
        <v>0.7142857142857143</v>
      </c>
    </row>
    <row r="18" spans="1:19" ht="14.25" customHeight="1">
      <c r="A18" s="144" t="s">
        <v>109</v>
      </c>
      <c r="B18" s="132">
        <v>30</v>
      </c>
      <c r="C18" s="132">
        <v>40</v>
      </c>
      <c r="D18" s="145">
        <f t="shared" si="4"/>
        <v>0.42857142857142855</v>
      </c>
      <c r="F18" s="132" t="s">
        <v>109</v>
      </c>
      <c r="G18" s="132">
        <v>30</v>
      </c>
      <c r="H18" s="132">
        <v>40</v>
      </c>
      <c r="I18" s="169">
        <f t="shared" si="5"/>
        <v>0.42857142857142855</v>
      </c>
      <c r="K18" s="144" t="s">
        <v>98</v>
      </c>
      <c r="L18" s="132">
        <v>41</v>
      </c>
      <c r="M18" s="132">
        <v>29</v>
      </c>
      <c r="N18" s="145">
        <f t="shared" si="6"/>
        <v>0.5857142857142857</v>
      </c>
      <c r="P18" s="132" t="s">
        <v>98</v>
      </c>
      <c r="Q18" s="132">
        <v>41</v>
      </c>
      <c r="R18" s="132">
        <v>29</v>
      </c>
      <c r="S18" s="169">
        <f t="shared" si="7"/>
        <v>0.5857142857142857</v>
      </c>
    </row>
    <row r="19" spans="1:19" ht="14.25" customHeight="1">
      <c r="A19" s="144" t="s">
        <v>174</v>
      </c>
      <c r="B19" s="132">
        <v>30</v>
      </c>
      <c r="C19" s="132">
        <v>40</v>
      </c>
      <c r="D19" s="145">
        <f t="shared" si="4"/>
        <v>0.42857142857142855</v>
      </c>
      <c r="F19" s="132" t="s">
        <v>174</v>
      </c>
      <c r="G19" s="132">
        <v>30</v>
      </c>
      <c r="H19" s="132">
        <v>40</v>
      </c>
      <c r="I19" s="169">
        <f t="shared" si="5"/>
        <v>0.42857142857142855</v>
      </c>
      <c r="K19" s="144" t="s">
        <v>149</v>
      </c>
      <c r="L19" s="132">
        <v>30</v>
      </c>
      <c r="M19" s="132">
        <v>40</v>
      </c>
      <c r="N19" s="145">
        <f t="shared" si="6"/>
        <v>0.42857142857142855</v>
      </c>
      <c r="P19" s="132" t="s">
        <v>149</v>
      </c>
      <c r="Q19" s="132">
        <v>30</v>
      </c>
      <c r="R19" s="132">
        <v>40</v>
      </c>
      <c r="S19" s="169">
        <f t="shared" si="7"/>
        <v>0.42857142857142855</v>
      </c>
    </row>
    <row r="20" spans="1:19" ht="14.25" customHeight="1">
      <c r="A20" s="144" t="s">
        <v>101</v>
      </c>
      <c r="B20" s="132">
        <v>28</v>
      </c>
      <c r="C20" s="132">
        <v>42</v>
      </c>
      <c r="D20" s="145">
        <f t="shared" si="4"/>
        <v>0.4</v>
      </c>
      <c r="F20" s="132" t="s">
        <v>101</v>
      </c>
      <c r="G20" s="132">
        <v>28</v>
      </c>
      <c r="H20" s="132">
        <v>42</v>
      </c>
      <c r="I20" s="169">
        <f t="shared" si="5"/>
        <v>0.4</v>
      </c>
      <c r="K20" s="137" t="s">
        <v>172</v>
      </c>
      <c r="L20" s="148">
        <v>22</v>
      </c>
      <c r="M20" s="148">
        <v>48</v>
      </c>
      <c r="N20" s="151">
        <f t="shared" si="6"/>
        <v>0.3142857142857143</v>
      </c>
      <c r="P20" s="146" t="s">
        <v>172</v>
      </c>
      <c r="Q20" s="147">
        <v>22</v>
      </c>
      <c r="R20" s="148">
        <v>48</v>
      </c>
      <c r="S20" s="170">
        <f t="shared" si="7"/>
        <v>0.3142857142857143</v>
      </c>
    </row>
    <row r="21" spans="1:19" ht="14.25" customHeight="1">
      <c r="A21" s="144" t="s">
        <v>149</v>
      </c>
      <c r="B21" s="132">
        <v>18</v>
      </c>
      <c r="C21" s="132">
        <v>52</v>
      </c>
      <c r="D21" s="145">
        <f t="shared" si="4"/>
        <v>0.2571428571428571</v>
      </c>
      <c r="F21" s="132" t="s">
        <v>149</v>
      </c>
      <c r="G21" s="132">
        <v>18</v>
      </c>
      <c r="H21" s="132">
        <v>52</v>
      </c>
      <c r="I21" s="169">
        <f t="shared" si="5"/>
        <v>0.2571428571428571</v>
      </c>
      <c r="K21" s="144" t="s">
        <v>101</v>
      </c>
      <c r="L21" s="132">
        <v>16</v>
      </c>
      <c r="M21" s="132">
        <v>54</v>
      </c>
      <c r="N21" s="145">
        <f t="shared" si="6"/>
        <v>0.22857142857142856</v>
      </c>
      <c r="P21" s="132" t="s">
        <v>101</v>
      </c>
      <c r="Q21" s="132">
        <v>16</v>
      </c>
      <c r="R21" s="132">
        <v>54</v>
      </c>
      <c r="S21" s="169">
        <f t="shared" si="7"/>
        <v>0.22857142857142856</v>
      </c>
    </row>
    <row r="22" spans="1:19" ht="14.25" customHeight="1">
      <c r="A22" s="137" t="s">
        <v>172</v>
      </c>
      <c r="B22" s="171">
        <v>18</v>
      </c>
      <c r="C22" s="171">
        <v>52</v>
      </c>
      <c r="D22" s="151">
        <f t="shared" si="4"/>
        <v>0.2571428571428571</v>
      </c>
      <c r="E22" s="163"/>
      <c r="F22" s="146" t="s">
        <v>172</v>
      </c>
      <c r="G22" s="147">
        <v>18</v>
      </c>
      <c r="H22" s="171">
        <v>52</v>
      </c>
      <c r="I22" s="172">
        <f t="shared" si="5"/>
        <v>0.2571428571428571</v>
      </c>
      <c r="K22" s="165" t="s">
        <v>174</v>
      </c>
      <c r="L22" s="163">
        <v>11</v>
      </c>
      <c r="M22" s="163">
        <v>59</v>
      </c>
      <c r="N22" s="166">
        <f t="shared" si="6"/>
        <v>0.15714285714285714</v>
      </c>
      <c r="O22" s="163"/>
      <c r="P22" s="163" t="s">
        <v>174</v>
      </c>
      <c r="Q22" s="163">
        <v>11</v>
      </c>
      <c r="R22" s="163">
        <v>59</v>
      </c>
      <c r="S22" s="173">
        <f t="shared" si="7"/>
        <v>0.15714285714285714</v>
      </c>
    </row>
    <row r="23" ht="6" customHeight="1"/>
    <row r="24" spans="1:19" ht="14.25" customHeight="1">
      <c r="A24" s="243" t="s">
        <v>182</v>
      </c>
      <c r="B24" s="244"/>
      <c r="C24" s="244"/>
      <c r="D24" s="244"/>
      <c r="E24" s="244"/>
      <c r="F24" s="244"/>
      <c r="G24" s="244"/>
      <c r="H24" s="244"/>
      <c r="I24" s="245"/>
      <c r="K24" s="246" t="s">
        <v>189</v>
      </c>
      <c r="L24" s="246"/>
      <c r="M24" s="246"/>
      <c r="N24" s="246"/>
      <c r="O24" s="246"/>
      <c r="P24" s="246"/>
      <c r="Q24" s="246"/>
      <c r="R24" s="246"/>
      <c r="S24" s="246"/>
    </row>
    <row r="25" spans="1:19" ht="14.25" customHeight="1">
      <c r="A25" s="133" t="s">
        <v>170</v>
      </c>
      <c r="B25" s="134" t="s">
        <v>2</v>
      </c>
      <c r="C25" s="134" t="s">
        <v>5</v>
      </c>
      <c r="D25" s="194" t="s">
        <v>171</v>
      </c>
      <c r="E25" s="136"/>
      <c r="F25" s="134" t="s">
        <v>170</v>
      </c>
      <c r="G25" s="135" t="s">
        <v>2</v>
      </c>
      <c r="H25" s="134" t="s">
        <v>5</v>
      </c>
      <c r="I25" s="168" t="s">
        <v>171</v>
      </c>
      <c r="K25" s="133" t="s">
        <v>170</v>
      </c>
      <c r="L25" s="134" t="s">
        <v>2</v>
      </c>
      <c r="M25" s="134" t="s">
        <v>5</v>
      </c>
      <c r="N25" s="135" t="s">
        <v>171</v>
      </c>
      <c r="O25" s="136"/>
      <c r="P25" s="134" t="s">
        <v>170</v>
      </c>
      <c r="Q25" s="135" t="s">
        <v>2</v>
      </c>
      <c r="R25" s="134" t="s">
        <v>5</v>
      </c>
      <c r="S25" s="168" t="s">
        <v>171</v>
      </c>
    </row>
    <row r="26" spans="1:19" ht="14.25" customHeight="1">
      <c r="A26" s="144" t="s">
        <v>92</v>
      </c>
      <c r="B26" s="132">
        <v>53</v>
      </c>
      <c r="C26" s="132">
        <v>16</v>
      </c>
      <c r="D26" s="145">
        <f aca="true" t="shared" si="8" ref="D26:D33">B26/(C26+B26)</f>
        <v>0.7681159420289855</v>
      </c>
      <c r="E26" s="174"/>
      <c r="F26" s="132" t="s">
        <v>92</v>
      </c>
      <c r="G26" s="132">
        <v>53</v>
      </c>
      <c r="H26" s="132">
        <v>16</v>
      </c>
      <c r="I26" s="169">
        <f aca="true" t="shared" si="9" ref="I26:I33">G26/(H26+G26)</f>
        <v>0.7681159420289855</v>
      </c>
      <c r="K26" s="175" t="s">
        <v>102</v>
      </c>
      <c r="L26" s="132">
        <v>35</v>
      </c>
      <c r="M26" s="132">
        <v>2</v>
      </c>
      <c r="N26" s="145">
        <f aca="true" t="shared" si="10" ref="N26:N37">L26/(L26+M26)</f>
        <v>0.9459459459459459</v>
      </c>
      <c r="P26" s="140" t="s">
        <v>92</v>
      </c>
      <c r="Q26" s="187">
        <v>208</v>
      </c>
      <c r="R26" s="141">
        <v>50</v>
      </c>
      <c r="S26" s="143">
        <f aca="true" t="shared" si="11" ref="S26:S37">Q26/(Q26+R26)</f>
        <v>0.8062015503875969</v>
      </c>
    </row>
    <row r="27" spans="1:19" ht="14.25" customHeight="1">
      <c r="A27" s="144" t="s">
        <v>109</v>
      </c>
      <c r="B27" s="177">
        <v>51</v>
      </c>
      <c r="C27" s="132">
        <v>18</v>
      </c>
      <c r="D27" s="145">
        <f t="shared" si="8"/>
        <v>0.7391304347826086</v>
      </c>
      <c r="E27" s="174"/>
      <c r="F27" s="132" t="s">
        <v>109</v>
      </c>
      <c r="G27" s="177">
        <v>51</v>
      </c>
      <c r="H27" s="132">
        <v>18</v>
      </c>
      <c r="I27" s="169">
        <f t="shared" si="9"/>
        <v>0.7391304347826086</v>
      </c>
      <c r="K27" s="144" t="s">
        <v>92</v>
      </c>
      <c r="L27" s="176">
        <v>208</v>
      </c>
      <c r="M27" s="132">
        <v>50</v>
      </c>
      <c r="N27" s="145">
        <f t="shared" si="10"/>
        <v>0.8062015503875969</v>
      </c>
      <c r="P27" s="140" t="s">
        <v>109</v>
      </c>
      <c r="Q27" s="187">
        <v>180</v>
      </c>
      <c r="R27" s="141">
        <v>119</v>
      </c>
      <c r="S27" s="143">
        <f t="shared" si="11"/>
        <v>0.6020066889632107</v>
      </c>
    </row>
    <row r="28" spans="1:19" ht="14.25" customHeight="1">
      <c r="A28" s="137" t="s">
        <v>172</v>
      </c>
      <c r="B28" s="148">
        <v>45</v>
      </c>
      <c r="C28" s="148">
        <v>24</v>
      </c>
      <c r="D28" s="193">
        <f t="shared" si="8"/>
        <v>0.6521739130434783</v>
      </c>
      <c r="E28" s="174"/>
      <c r="F28" s="147" t="s">
        <v>172</v>
      </c>
      <c r="G28" s="196">
        <v>45</v>
      </c>
      <c r="H28" s="148">
        <v>24</v>
      </c>
      <c r="I28" s="197">
        <f t="shared" si="9"/>
        <v>0.6521739130434783</v>
      </c>
      <c r="K28" s="144" t="s">
        <v>85</v>
      </c>
      <c r="L28" s="176">
        <v>144</v>
      </c>
      <c r="M28" s="132">
        <v>83</v>
      </c>
      <c r="N28" s="145">
        <f t="shared" si="10"/>
        <v>0.6343612334801763</v>
      </c>
      <c r="P28" s="140" t="s">
        <v>98</v>
      </c>
      <c r="Q28" s="187">
        <v>175</v>
      </c>
      <c r="R28" s="141">
        <v>156</v>
      </c>
      <c r="S28" s="143">
        <f t="shared" si="11"/>
        <v>0.5287009063444109</v>
      </c>
    </row>
    <row r="29" spans="1:19" ht="14.25" customHeight="1">
      <c r="A29" s="144" t="s">
        <v>85</v>
      </c>
      <c r="B29" s="132">
        <v>38</v>
      </c>
      <c r="C29" s="132">
        <v>31</v>
      </c>
      <c r="D29" s="145">
        <f t="shared" si="8"/>
        <v>0.5507246376811594</v>
      </c>
      <c r="E29" s="174"/>
      <c r="F29" s="132" t="s">
        <v>85</v>
      </c>
      <c r="G29" s="132">
        <v>38</v>
      </c>
      <c r="H29" s="132">
        <v>31</v>
      </c>
      <c r="I29" s="169">
        <f t="shared" si="9"/>
        <v>0.5507246376811594</v>
      </c>
      <c r="K29" s="144" t="s">
        <v>173</v>
      </c>
      <c r="L29" s="176">
        <v>49</v>
      </c>
      <c r="M29" s="132">
        <v>29</v>
      </c>
      <c r="N29" s="145">
        <f t="shared" si="10"/>
        <v>0.6282051282051282</v>
      </c>
      <c r="P29" s="152" t="s">
        <v>172</v>
      </c>
      <c r="Q29" s="203">
        <v>157</v>
      </c>
      <c r="R29" s="153">
        <v>177</v>
      </c>
      <c r="S29" s="202">
        <f t="shared" si="11"/>
        <v>0.47005988023952094</v>
      </c>
    </row>
    <row r="30" spans="1:19" ht="14.25" customHeight="1">
      <c r="A30" s="144" t="s">
        <v>149</v>
      </c>
      <c r="B30" s="132">
        <v>30</v>
      </c>
      <c r="C30" s="132">
        <v>39</v>
      </c>
      <c r="D30" s="145">
        <f t="shared" si="8"/>
        <v>0.43478260869565216</v>
      </c>
      <c r="E30" s="174"/>
      <c r="F30" s="132" t="s">
        <v>149</v>
      </c>
      <c r="G30" s="132">
        <v>30</v>
      </c>
      <c r="H30" s="132">
        <v>39</v>
      </c>
      <c r="I30" s="169">
        <f t="shared" si="9"/>
        <v>0.43478260869565216</v>
      </c>
      <c r="K30" s="144" t="s">
        <v>109</v>
      </c>
      <c r="L30" s="176">
        <v>180</v>
      </c>
      <c r="M30" s="132">
        <v>119</v>
      </c>
      <c r="N30" s="145">
        <f t="shared" si="10"/>
        <v>0.6020066889632107</v>
      </c>
      <c r="P30" s="140" t="s">
        <v>85</v>
      </c>
      <c r="Q30" s="187">
        <v>144</v>
      </c>
      <c r="R30" s="141">
        <v>83</v>
      </c>
      <c r="S30" s="143">
        <f t="shared" si="11"/>
        <v>0.6343612334801763</v>
      </c>
    </row>
    <row r="31" spans="1:19" ht="14.25" customHeight="1">
      <c r="A31" s="144" t="s">
        <v>98</v>
      </c>
      <c r="B31" s="132">
        <v>29</v>
      </c>
      <c r="C31" s="132">
        <v>40</v>
      </c>
      <c r="D31" s="145">
        <f t="shared" si="8"/>
        <v>0.42028985507246375</v>
      </c>
      <c r="E31" s="174"/>
      <c r="F31" s="132" t="s">
        <v>98</v>
      </c>
      <c r="G31" s="132">
        <v>29</v>
      </c>
      <c r="H31" s="132">
        <v>40</v>
      </c>
      <c r="I31" s="169">
        <f t="shared" si="9"/>
        <v>0.42028985507246375</v>
      </c>
      <c r="K31" s="175" t="s">
        <v>177</v>
      </c>
      <c r="L31" s="132">
        <v>22</v>
      </c>
      <c r="M31" s="132">
        <v>15</v>
      </c>
      <c r="N31" s="145">
        <f t="shared" si="10"/>
        <v>0.5945945945945946</v>
      </c>
      <c r="P31" s="140" t="s">
        <v>174</v>
      </c>
      <c r="Q31" s="187">
        <v>114</v>
      </c>
      <c r="R31" s="141">
        <v>217</v>
      </c>
      <c r="S31" s="143">
        <f t="shared" si="11"/>
        <v>0.34441087613293053</v>
      </c>
    </row>
    <row r="32" spans="1:19" ht="14.25" customHeight="1">
      <c r="A32" s="144" t="s">
        <v>174</v>
      </c>
      <c r="B32" s="132">
        <v>19</v>
      </c>
      <c r="C32" s="132">
        <v>50</v>
      </c>
      <c r="D32" s="145">
        <f t="shared" si="8"/>
        <v>0.2753623188405797</v>
      </c>
      <c r="E32" s="174"/>
      <c r="F32" s="132" t="s">
        <v>174</v>
      </c>
      <c r="G32" s="132">
        <v>19</v>
      </c>
      <c r="H32" s="132">
        <v>50</v>
      </c>
      <c r="I32" s="169">
        <f t="shared" si="9"/>
        <v>0.2753623188405797</v>
      </c>
      <c r="K32" s="144" t="s">
        <v>98</v>
      </c>
      <c r="L32" s="176">
        <v>175</v>
      </c>
      <c r="M32" s="132">
        <v>156</v>
      </c>
      <c r="N32" s="145">
        <f t="shared" si="10"/>
        <v>0.5287009063444109</v>
      </c>
      <c r="P32" s="140" t="s">
        <v>149</v>
      </c>
      <c r="Q32" s="187">
        <v>104</v>
      </c>
      <c r="R32" s="141">
        <v>196</v>
      </c>
      <c r="S32" s="143">
        <f t="shared" si="11"/>
        <v>0.3466666666666667</v>
      </c>
    </row>
    <row r="33" spans="1:19" ht="14.25" customHeight="1">
      <c r="A33" s="144" t="s">
        <v>101</v>
      </c>
      <c r="B33" s="132">
        <v>8</v>
      </c>
      <c r="C33" s="132">
        <v>55</v>
      </c>
      <c r="D33" s="145">
        <f t="shared" si="8"/>
        <v>0.12698412698412698</v>
      </c>
      <c r="E33" s="174"/>
      <c r="F33" s="132" t="s">
        <v>101</v>
      </c>
      <c r="G33" s="132">
        <v>8</v>
      </c>
      <c r="H33" s="132">
        <v>55</v>
      </c>
      <c r="I33" s="169">
        <f t="shared" si="9"/>
        <v>0.12698412698412698</v>
      </c>
      <c r="K33" s="137" t="s">
        <v>172</v>
      </c>
      <c r="L33" s="179">
        <v>157</v>
      </c>
      <c r="M33" s="148">
        <v>177</v>
      </c>
      <c r="N33" s="151">
        <f t="shared" si="10"/>
        <v>0.47005988023952094</v>
      </c>
      <c r="P33" s="141" t="s">
        <v>101</v>
      </c>
      <c r="Q33" s="188">
        <v>98</v>
      </c>
      <c r="R33" s="141">
        <v>221</v>
      </c>
      <c r="S33" s="142">
        <f t="shared" si="11"/>
        <v>0.3072100313479624</v>
      </c>
    </row>
    <row r="34" spans="1:19" ht="14.25" customHeight="1">
      <c r="A34" s="165"/>
      <c r="B34" s="163"/>
      <c r="C34" s="163"/>
      <c r="D34" s="163"/>
      <c r="E34" s="163"/>
      <c r="F34" s="163"/>
      <c r="G34" s="163"/>
      <c r="H34" s="163"/>
      <c r="I34" s="195"/>
      <c r="K34" s="144" t="s">
        <v>149</v>
      </c>
      <c r="L34" s="176">
        <v>104</v>
      </c>
      <c r="M34" s="132">
        <v>196</v>
      </c>
      <c r="N34" s="145">
        <f t="shared" si="10"/>
        <v>0.3466666666666667</v>
      </c>
      <c r="P34" s="140" t="s">
        <v>173</v>
      </c>
      <c r="Q34" s="188">
        <v>49</v>
      </c>
      <c r="R34" s="141">
        <v>29</v>
      </c>
      <c r="S34" s="143">
        <f t="shared" si="11"/>
        <v>0.6282051282051282</v>
      </c>
    </row>
    <row r="35" spans="1:19" ht="14.25" customHeight="1">
      <c r="A35" s="243" t="s">
        <v>188</v>
      </c>
      <c r="B35" s="244"/>
      <c r="C35" s="244"/>
      <c r="D35" s="244"/>
      <c r="E35" s="244"/>
      <c r="F35" s="244"/>
      <c r="G35" s="244"/>
      <c r="H35" s="244"/>
      <c r="I35" s="245"/>
      <c r="K35" s="144" t="s">
        <v>174</v>
      </c>
      <c r="L35" s="176">
        <v>114</v>
      </c>
      <c r="M35" s="132">
        <v>217</v>
      </c>
      <c r="N35" s="145">
        <f t="shared" si="10"/>
        <v>0.34441087613293053</v>
      </c>
      <c r="P35" s="186" t="s">
        <v>102</v>
      </c>
      <c r="Q35" s="141">
        <v>35</v>
      </c>
      <c r="R35" s="141">
        <v>2</v>
      </c>
      <c r="S35" s="143">
        <f t="shared" si="11"/>
        <v>0.9459459459459459</v>
      </c>
    </row>
    <row r="36" spans="1:19" ht="14.25" customHeight="1">
      <c r="A36" s="133" t="s">
        <v>170</v>
      </c>
      <c r="B36" s="134" t="s">
        <v>2</v>
      </c>
      <c r="C36" s="134" t="s">
        <v>5</v>
      </c>
      <c r="D36" s="135" t="s">
        <v>171</v>
      </c>
      <c r="E36" s="136"/>
      <c r="F36" s="134" t="s">
        <v>170</v>
      </c>
      <c r="G36" s="198" t="s">
        <v>2</v>
      </c>
      <c r="H36" s="134" t="s">
        <v>5</v>
      </c>
      <c r="I36" s="168" t="s">
        <v>171</v>
      </c>
      <c r="K36" s="144" t="s">
        <v>101</v>
      </c>
      <c r="L36" s="176">
        <v>98</v>
      </c>
      <c r="M36" s="132">
        <v>221</v>
      </c>
      <c r="N36" s="145">
        <f t="shared" si="10"/>
        <v>0.3072100313479624</v>
      </c>
      <c r="P36" s="186" t="s">
        <v>177</v>
      </c>
      <c r="Q36" s="141">
        <v>22</v>
      </c>
      <c r="R36" s="141">
        <v>15</v>
      </c>
      <c r="S36" s="143">
        <f t="shared" si="11"/>
        <v>0.5945945945945946</v>
      </c>
    </row>
    <row r="37" spans="1:19" ht="14.25" customHeight="1">
      <c r="A37" s="144" t="s">
        <v>85</v>
      </c>
      <c r="B37" s="132">
        <v>4</v>
      </c>
      <c r="C37" s="132">
        <v>0</v>
      </c>
      <c r="D37" s="145">
        <f aca="true" t="shared" si="12" ref="D37:D43">B37/(C37+B37)</f>
        <v>1</v>
      </c>
      <c r="E37" s="174"/>
      <c r="F37" s="132" t="s">
        <v>85</v>
      </c>
      <c r="G37" s="132">
        <v>4</v>
      </c>
      <c r="H37" s="132">
        <v>0</v>
      </c>
      <c r="I37" s="169">
        <f aca="true" t="shared" si="13" ref="I37:I43">G37/(H37+G37)</f>
        <v>1</v>
      </c>
      <c r="K37" s="180" t="s">
        <v>95</v>
      </c>
      <c r="L37" s="163">
        <v>1</v>
      </c>
      <c r="M37" s="163">
        <v>18</v>
      </c>
      <c r="N37" s="166">
        <f t="shared" si="10"/>
        <v>0.05263157894736842</v>
      </c>
      <c r="O37" s="163"/>
      <c r="P37" s="189" t="s">
        <v>95</v>
      </c>
      <c r="Q37" s="161">
        <v>1</v>
      </c>
      <c r="R37" s="161">
        <v>18</v>
      </c>
      <c r="S37" s="164">
        <f t="shared" si="11"/>
        <v>0.05263157894736842</v>
      </c>
    </row>
    <row r="38" spans="1:9" ht="14.25">
      <c r="A38" s="196" t="s">
        <v>172</v>
      </c>
      <c r="B38" s="136">
        <v>3</v>
      </c>
      <c r="C38" s="136">
        <v>1</v>
      </c>
      <c r="D38" s="204">
        <f t="shared" si="12"/>
        <v>0.75</v>
      </c>
      <c r="E38" s="148"/>
      <c r="F38" s="196" t="s">
        <v>172</v>
      </c>
      <c r="G38" s="196">
        <v>3</v>
      </c>
      <c r="H38" s="136">
        <v>1</v>
      </c>
      <c r="I38" s="200">
        <f t="shared" si="13"/>
        <v>0.75</v>
      </c>
    </row>
    <row r="39" spans="1:9" ht="14.25">
      <c r="A39" s="175" t="s">
        <v>149</v>
      </c>
      <c r="B39" s="174">
        <v>4</v>
      </c>
      <c r="C39" s="174">
        <v>2</v>
      </c>
      <c r="D39" s="199">
        <f t="shared" si="12"/>
        <v>0.6666666666666666</v>
      </c>
      <c r="E39" s="174"/>
      <c r="F39" s="174" t="s">
        <v>149</v>
      </c>
      <c r="G39" s="174">
        <v>4</v>
      </c>
      <c r="H39" s="174">
        <v>2</v>
      </c>
      <c r="I39" s="201">
        <f t="shared" si="13"/>
        <v>0.6666666666666666</v>
      </c>
    </row>
    <row r="40" spans="1:9" ht="14.25">
      <c r="A40" s="144" t="s">
        <v>109</v>
      </c>
      <c r="B40" s="132">
        <v>3</v>
      </c>
      <c r="C40" s="132">
        <v>2</v>
      </c>
      <c r="D40" s="145">
        <f t="shared" si="12"/>
        <v>0.6</v>
      </c>
      <c r="E40" s="174"/>
      <c r="F40" s="132" t="s">
        <v>109</v>
      </c>
      <c r="G40" s="132">
        <v>3</v>
      </c>
      <c r="H40" s="132">
        <v>2</v>
      </c>
      <c r="I40" s="169">
        <f t="shared" si="13"/>
        <v>0.6</v>
      </c>
    </row>
    <row r="41" spans="1:9" ht="14.25">
      <c r="A41" s="144" t="s">
        <v>92</v>
      </c>
      <c r="B41" s="177">
        <v>2</v>
      </c>
      <c r="C41" s="132">
        <v>3</v>
      </c>
      <c r="D41" s="145">
        <f t="shared" si="12"/>
        <v>0.4</v>
      </c>
      <c r="E41" s="174"/>
      <c r="F41" s="132" t="s">
        <v>92</v>
      </c>
      <c r="G41" s="177">
        <v>2</v>
      </c>
      <c r="H41" s="132">
        <v>3</v>
      </c>
      <c r="I41" s="169">
        <f t="shared" si="13"/>
        <v>0.4</v>
      </c>
    </row>
    <row r="42" spans="1:9" ht="14.25">
      <c r="A42" s="144" t="s">
        <v>98</v>
      </c>
      <c r="B42" s="132">
        <v>1</v>
      </c>
      <c r="C42" s="132">
        <v>4</v>
      </c>
      <c r="D42" s="145">
        <f t="shared" si="12"/>
        <v>0.2</v>
      </c>
      <c r="E42" s="174"/>
      <c r="F42" s="132" t="s">
        <v>98</v>
      </c>
      <c r="G42" s="132">
        <v>1</v>
      </c>
      <c r="H42" s="132">
        <v>4</v>
      </c>
      <c r="I42" s="169">
        <f t="shared" si="13"/>
        <v>0.2</v>
      </c>
    </row>
    <row r="43" spans="1:9" ht="14.25">
      <c r="A43" s="144" t="s">
        <v>101</v>
      </c>
      <c r="B43" s="132">
        <v>0</v>
      </c>
      <c r="C43" s="132">
        <v>5</v>
      </c>
      <c r="D43" s="145">
        <f t="shared" si="12"/>
        <v>0</v>
      </c>
      <c r="E43" s="174"/>
      <c r="F43" s="132" t="s">
        <v>101</v>
      </c>
      <c r="G43" s="132">
        <v>0</v>
      </c>
      <c r="H43" s="132">
        <v>5</v>
      </c>
      <c r="I43" s="169">
        <f t="shared" si="13"/>
        <v>0</v>
      </c>
    </row>
    <row r="44" spans="1:9" ht="14.25">
      <c r="A44" s="165"/>
      <c r="B44" s="163"/>
      <c r="C44" s="163"/>
      <c r="D44" s="166"/>
      <c r="E44" s="178"/>
      <c r="F44" s="163"/>
      <c r="G44" s="163"/>
      <c r="H44" s="163"/>
      <c r="I44" s="173"/>
    </row>
    <row r="46" spans="1:9" ht="14.25">
      <c r="A46" s="242" t="s">
        <v>187</v>
      </c>
      <c r="B46" s="242"/>
      <c r="C46" s="242"/>
      <c r="D46" s="242"/>
      <c r="E46" s="242"/>
      <c r="F46" s="242"/>
      <c r="G46" s="242"/>
      <c r="H46" s="242"/>
      <c r="I46" s="242"/>
    </row>
    <row r="47" spans="1:9" ht="14.25">
      <c r="A47" s="242"/>
      <c r="B47" s="242"/>
      <c r="C47" s="242"/>
      <c r="D47" s="242"/>
      <c r="E47" s="242"/>
      <c r="F47" s="242"/>
      <c r="G47" s="242"/>
      <c r="H47" s="242"/>
      <c r="I47" s="242"/>
    </row>
  </sheetData>
  <sheetProtection/>
  <mergeCells count="8">
    <mergeCell ref="A46:I47"/>
    <mergeCell ref="A1:I1"/>
    <mergeCell ref="K1:S1"/>
    <mergeCell ref="A13:I13"/>
    <mergeCell ref="K13:S13"/>
    <mergeCell ref="A24:I24"/>
    <mergeCell ref="K24:S24"/>
    <mergeCell ref="A35:I35"/>
  </mergeCells>
  <printOptions horizontalCentered="1"/>
  <pageMargins left="0.95" right="0.95" top="1" bottom="1" header="0.3" footer="0.3"/>
  <pageSetup fitToHeight="1" fitToWidth="1" horizontalDpi="360" verticalDpi="360" orientation="landscape" scale="88" r:id="rId1"/>
  <ignoredErrors>
    <ignoredError sqref="S26:S37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PageLayoutView="0" workbookViewId="0" topLeftCell="A2">
      <selection activeCell="N8" sqref="N8"/>
    </sheetView>
  </sheetViews>
  <sheetFormatPr defaultColWidth="9.140625" defaultRowHeight="12.75"/>
  <cols>
    <col min="1" max="1" width="13.140625" style="110" bestFit="1" customWidth="1"/>
    <col min="2" max="2" width="12.8515625" style="110" bestFit="1" customWidth="1"/>
    <col min="3" max="3" width="9.57421875" style="110" bestFit="1" customWidth="1"/>
    <col min="4" max="4" width="8.421875" style="110" bestFit="1" customWidth="1"/>
    <col min="5" max="5" width="8.8515625" style="110" bestFit="1" customWidth="1"/>
    <col min="6" max="6" width="10.140625" style="110" bestFit="1" customWidth="1"/>
    <col min="7" max="7" width="6.421875" style="110" bestFit="1" customWidth="1"/>
    <col min="8" max="9" width="5.57421875" style="110" bestFit="1" customWidth="1"/>
    <col min="10" max="10" width="7.57421875" style="111" bestFit="1" customWidth="1"/>
    <col min="11" max="11" width="18.421875" style="110" bestFit="1" customWidth="1"/>
    <col min="12" max="16384" width="9.140625" style="110" customWidth="1"/>
  </cols>
  <sheetData>
    <row r="1" spans="1:11" ht="21">
      <c r="A1" s="247" t="s">
        <v>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ht="8.25" customHeight="1"/>
    <row r="3" spans="1:12" ht="15">
      <c r="A3" s="114" t="s">
        <v>23</v>
      </c>
      <c r="B3" s="114" t="s">
        <v>24</v>
      </c>
      <c r="C3" s="114" t="s">
        <v>25</v>
      </c>
      <c r="D3" s="114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4" t="s">
        <v>33</v>
      </c>
      <c r="L3" s="112"/>
    </row>
    <row r="4" spans="1:12" ht="3.75" customHeight="1">
      <c r="A4" s="112"/>
      <c r="B4" s="112"/>
      <c r="C4" s="112"/>
      <c r="D4" s="112"/>
      <c r="E4" s="112"/>
      <c r="F4" s="112"/>
      <c r="G4" s="112"/>
      <c r="H4" s="112"/>
      <c r="I4" s="112"/>
      <c r="J4" s="113"/>
      <c r="K4" s="112"/>
      <c r="L4" s="112"/>
    </row>
    <row r="5" spans="1:12" ht="15" customHeight="1">
      <c r="A5" s="112" t="s">
        <v>63</v>
      </c>
      <c r="B5" s="112" t="s">
        <v>64</v>
      </c>
      <c r="C5" s="114">
        <v>2012</v>
      </c>
      <c r="D5" s="114">
        <v>2020</v>
      </c>
      <c r="E5" s="114">
        <v>9</v>
      </c>
      <c r="F5" s="114">
        <v>87</v>
      </c>
      <c r="G5" s="114">
        <v>57</v>
      </c>
      <c r="H5" s="114">
        <v>30</v>
      </c>
      <c r="I5" s="114">
        <v>0</v>
      </c>
      <c r="J5" s="113">
        <f>(G5+I5*0.5)/F5</f>
        <v>0.6551724137931034</v>
      </c>
      <c r="K5" s="114">
        <v>3</v>
      </c>
      <c r="L5" s="112"/>
    </row>
    <row r="6" spans="1:12" ht="15" customHeight="1">
      <c r="A6" s="112" t="s">
        <v>12</v>
      </c>
      <c r="B6" s="112" t="s">
        <v>34</v>
      </c>
      <c r="C6" s="114">
        <v>2008</v>
      </c>
      <c r="D6" s="114">
        <v>2011</v>
      </c>
      <c r="E6" s="114">
        <v>4</v>
      </c>
      <c r="F6" s="114">
        <v>39</v>
      </c>
      <c r="G6" s="114">
        <v>22</v>
      </c>
      <c r="H6" s="114">
        <v>17</v>
      </c>
      <c r="I6" s="114">
        <v>0</v>
      </c>
      <c r="J6" s="113">
        <f>(G6+I6*0.5)/F6</f>
        <v>0.5641025641025641</v>
      </c>
      <c r="K6" s="114">
        <v>1</v>
      </c>
      <c r="L6" s="112"/>
    </row>
    <row r="7" spans="1:12" ht="15" customHeight="1">
      <c r="A7" s="112" t="s">
        <v>35</v>
      </c>
      <c r="B7" s="112" t="s">
        <v>36</v>
      </c>
      <c r="C7" s="114">
        <v>2004</v>
      </c>
      <c r="D7" s="114">
        <v>2007</v>
      </c>
      <c r="E7" s="114">
        <v>4</v>
      </c>
      <c r="F7" s="114">
        <v>36</v>
      </c>
      <c r="G7" s="114">
        <v>12</v>
      </c>
      <c r="H7" s="114">
        <v>24</v>
      </c>
      <c r="I7" s="114">
        <v>0</v>
      </c>
      <c r="J7" s="113">
        <f aca="true" t="shared" si="0" ref="J7:J28">(G7+I7*0.5)/F7</f>
        <v>0.3333333333333333</v>
      </c>
      <c r="K7" s="114"/>
      <c r="L7" s="112"/>
    </row>
    <row r="8" spans="1:12" ht="15" customHeight="1">
      <c r="A8" s="112" t="s">
        <v>13</v>
      </c>
      <c r="B8" s="112" t="s">
        <v>37</v>
      </c>
      <c r="C8" s="114">
        <v>2002</v>
      </c>
      <c r="D8" s="114">
        <v>2003</v>
      </c>
      <c r="E8" s="114">
        <v>2</v>
      </c>
      <c r="F8" s="114">
        <v>18</v>
      </c>
      <c r="G8" s="114">
        <v>7</v>
      </c>
      <c r="H8" s="114">
        <v>11</v>
      </c>
      <c r="I8" s="114">
        <v>0</v>
      </c>
      <c r="J8" s="113">
        <f t="shared" si="0"/>
        <v>0.3888888888888889</v>
      </c>
      <c r="K8" s="114"/>
      <c r="L8" s="112"/>
    </row>
    <row r="9" spans="1:12" ht="15" customHeight="1">
      <c r="A9" s="112" t="s">
        <v>38</v>
      </c>
      <c r="B9" s="112" t="s">
        <v>39</v>
      </c>
      <c r="C9" s="114">
        <v>2000</v>
      </c>
      <c r="D9" s="114">
        <v>2001</v>
      </c>
      <c r="E9" s="114">
        <v>2</v>
      </c>
      <c r="F9" s="114">
        <v>18</v>
      </c>
      <c r="G9" s="114">
        <v>1</v>
      </c>
      <c r="H9" s="114">
        <v>17</v>
      </c>
      <c r="I9" s="114">
        <v>0</v>
      </c>
      <c r="J9" s="113">
        <f t="shared" si="0"/>
        <v>0.05555555555555555</v>
      </c>
      <c r="K9" s="114"/>
      <c r="L9" s="112"/>
    </row>
    <row r="10" spans="1:12" ht="15" customHeight="1">
      <c r="A10" s="112" t="s">
        <v>40</v>
      </c>
      <c r="B10" s="112" t="s">
        <v>41</v>
      </c>
      <c r="C10" s="114">
        <v>1995</v>
      </c>
      <c r="D10" s="114">
        <v>1999</v>
      </c>
      <c r="E10" s="114">
        <v>5</v>
      </c>
      <c r="F10" s="114">
        <v>45</v>
      </c>
      <c r="G10" s="114">
        <v>10</v>
      </c>
      <c r="H10" s="114">
        <v>35</v>
      </c>
      <c r="I10" s="114">
        <v>0</v>
      </c>
      <c r="J10" s="113">
        <f t="shared" si="0"/>
        <v>0.2222222222222222</v>
      </c>
      <c r="K10" s="114"/>
      <c r="L10" s="112"/>
    </row>
    <row r="11" spans="1:12" ht="15" customHeight="1">
      <c r="A11" s="112" t="s">
        <v>13</v>
      </c>
      <c r="B11" s="112" t="s">
        <v>37</v>
      </c>
      <c r="C11" s="114">
        <v>1987</v>
      </c>
      <c r="D11" s="114">
        <v>1994</v>
      </c>
      <c r="E11" s="114">
        <v>8</v>
      </c>
      <c r="F11" s="114">
        <v>73</v>
      </c>
      <c r="G11" s="114">
        <v>36</v>
      </c>
      <c r="H11" s="114">
        <v>37</v>
      </c>
      <c r="I11" s="114">
        <v>0</v>
      </c>
      <c r="J11" s="113">
        <f t="shared" si="0"/>
        <v>0.4931506849315068</v>
      </c>
      <c r="K11" s="114">
        <v>2</v>
      </c>
      <c r="L11" s="112"/>
    </row>
    <row r="12" spans="1:12" ht="15" customHeight="1">
      <c r="A12" s="112" t="s">
        <v>14</v>
      </c>
      <c r="B12" s="112" t="s">
        <v>42</v>
      </c>
      <c r="C12" s="114">
        <v>1984</v>
      </c>
      <c r="D12" s="114">
        <v>1986</v>
      </c>
      <c r="E12" s="114">
        <v>3</v>
      </c>
      <c r="F12" s="114">
        <v>27</v>
      </c>
      <c r="G12" s="114">
        <v>14</v>
      </c>
      <c r="H12" s="114">
        <v>13</v>
      </c>
      <c r="I12" s="114">
        <v>0</v>
      </c>
      <c r="J12" s="113">
        <f t="shared" si="0"/>
        <v>0.5185185185185185</v>
      </c>
      <c r="K12" s="114">
        <v>1</v>
      </c>
      <c r="L12" s="112"/>
    </row>
    <row r="13" spans="1:12" ht="15" customHeight="1">
      <c r="A13" s="112" t="s">
        <v>43</v>
      </c>
      <c r="B13" s="112" t="s">
        <v>44</v>
      </c>
      <c r="C13" s="114">
        <v>1983</v>
      </c>
      <c r="D13" s="114">
        <v>1983</v>
      </c>
      <c r="E13" s="114">
        <v>1</v>
      </c>
      <c r="F13" s="114">
        <v>9</v>
      </c>
      <c r="G13" s="114">
        <v>4</v>
      </c>
      <c r="H13" s="114">
        <v>5</v>
      </c>
      <c r="I13" s="114">
        <v>0</v>
      </c>
      <c r="J13" s="113">
        <f t="shared" si="0"/>
        <v>0.4444444444444444</v>
      </c>
      <c r="K13" s="114"/>
      <c r="L13" s="112"/>
    </row>
    <row r="14" spans="1:12" ht="15" customHeight="1">
      <c r="A14" s="112" t="s">
        <v>15</v>
      </c>
      <c r="B14" s="112" t="s">
        <v>45</v>
      </c>
      <c r="C14" s="114">
        <v>1977</v>
      </c>
      <c r="D14" s="114">
        <v>1982</v>
      </c>
      <c r="E14" s="114">
        <v>6</v>
      </c>
      <c r="F14" s="114">
        <v>55</v>
      </c>
      <c r="G14" s="114">
        <v>35</v>
      </c>
      <c r="H14" s="114">
        <v>20</v>
      </c>
      <c r="I14" s="114">
        <v>0</v>
      </c>
      <c r="J14" s="113">
        <f t="shared" si="0"/>
        <v>0.6363636363636364</v>
      </c>
      <c r="K14" s="114">
        <v>3</v>
      </c>
      <c r="L14" s="112"/>
    </row>
    <row r="15" spans="1:12" ht="15" customHeight="1">
      <c r="A15" s="112" t="s">
        <v>46</v>
      </c>
      <c r="B15" s="112" t="s">
        <v>47</v>
      </c>
      <c r="C15" s="114">
        <v>1971</v>
      </c>
      <c r="D15" s="114">
        <v>1976</v>
      </c>
      <c r="E15" s="114">
        <v>6</v>
      </c>
      <c r="F15" s="114">
        <v>54</v>
      </c>
      <c r="G15" s="114">
        <v>20</v>
      </c>
      <c r="H15" s="114">
        <v>34</v>
      </c>
      <c r="I15" s="114">
        <v>0</v>
      </c>
      <c r="J15" s="113">
        <f t="shared" si="0"/>
        <v>0.37037037037037035</v>
      </c>
      <c r="K15" s="114"/>
      <c r="L15" s="112"/>
    </row>
    <row r="16" spans="1:12" ht="15" customHeight="1">
      <c r="A16" s="112" t="s">
        <v>16</v>
      </c>
      <c r="B16" s="112" t="s">
        <v>48</v>
      </c>
      <c r="C16" s="114">
        <v>1959</v>
      </c>
      <c r="D16" s="114">
        <v>1970</v>
      </c>
      <c r="E16" s="114">
        <v>12</v>
      </c>
      <c r="F16" s="114">
        <v>107</v>
      </c>
      <c r="G16" s="114">
        <v>61</v>
      </c>
      <c r="H16" s="114">
        <v>42</v>
      </c>
      <c r="I16" s="114">
        <v>4</v>
      </c>
      <c r="J16" s="113">
        <f t="shared" si="0"/>
        <v>0.5887850467289719</v>
      </c>
      <c r="K16" s="114">
        <v>2</v>
      </c>
      <c r="L16" s="112"/>
    </row>
    <row r="17" spans="1:12" ht="15" customHeight="1">
      <c r="A17" s="112" t="s">
        <v>17</v>
      </c>
      <c r="B17" s="112" t="s">
        <v>49</v>
      </c>
      <c r="C17" s="114">
        <v>1951</v>
      </c>
      <c r="D17" s="114">
        <v>1958</v>
      </c>
      <c r="E17" s="114">
        <v>8</v>
      </c>
      <c r="F17" s="114">
        <v>65</v>
      </c>
      <c r="G17" s="114">
        <v>40</v>
      </c>
      <c r="H17" s="114">
        <v>20</v>
      </c>
      <c r="I17" s="114">
        <v>5</v>
      </c>
      <c r="J17" s="113">
        <f t="shared" si="0"/>
        <v>0.6538461538461539</v>
      </c>
      <c r="K17" s="114">
        <v>2</v>
      </c>
      <c r="L17" s="112"/>
    </row>
    <row r="18" spans="1:12" ht="15" customHeight="1">
      <c r="A18" s="112" t="s">
        <v>50</v>
      </c>
      <c r="B18" s="112" t="s">
        <v>37</v>
      </c>
      <c r="C18" s="114">
        <v>1947</v>
      </c>
      <c r="D18" s="114">
        <v>1950</v>
      </c>
      <c r="E18" s="114">
        <v>4</v>
      </c>
      <c r="F18" s="114">
        <v>27</v>
      </c>
      <c r="G18" s="114">
        <v>17</v>
      </c>
      <c r="H18" s="114">
        <v>7</v>
      </c>
      <c r="I18" s="114">
        <v>3</v>
      </c>
      <c r="J18" s="113">
        <f t="shared" si="0"/>
        <v>0.6851851851851852</v>
      </c>
      <c r="K18" s="114"/>
      <c r="L18" s="112"/>
    </row>
    <row r="19" spans="1:12" ht="15" customHeight="1">
      <c r="A19" s="112" t="s">
        <v>60</v>
      </c>
      <c r="B19" s="112" t="s">
        <v>61</v>
      </c>
      <c r="C19" s="114">
        <v>1946</v>
      </c>
      <c r="D19" s="114">
        <v>1946</v>
      </c>
      <c r="E19" s="114">
        <v>1</v>
      </c>
      <c r="F19" s="114">
        <v>6</v>
      </c>
      <c r="G19" s="114">
        <v>2</v>
      </c>
      <c r="H19" s="114">
        <v>4</v>
      </c>
      <c r="I19" s="114">
        <v>0</v>
      </c>
      <c r="J19" s="113">
        <f t="shared" si="0"/>
        <v>0.3333333333333333</v>
      </c>
      <c r="L19" s="112"/>
    </row>
    <row r="20" spans="1:12" ht="15" customHeight="1">
      <c r="A20" s="112" t="s">
        <v>18</v>
      </c>
      <c r="B20" s="112" t="s">
        <v>37</v>
      </c>
      <c r="C20" s="114">
        <v>1944</v>
      </c>
      <c r="D20" s="114">
        <v>1945</v>
      </c>
      <c r="E20" s="114">
        <v>2</v>
      </c>
      <c r="F20" s="114">
        <v>12</v>
      </c>
      <c r="G20" s="114">
        <v>11</v>
      </c>
      <c r="H20" s="114">
        <v>1</v>
      </c>
      <c r="I20" s="114">
        <v>0</v>
      </c>
      <c r="J20" s="113">
        <f t="shared" si="0"/>
        <v>0.9166666666666666</v>
      </c>
      <c r="K20" s="114">
        <v>2</v>
      </c>
      <c r="L20" s="112"/>
    </row>
    <row r="21" spans="1:12" ht="15" customHeight="1">
      <c r="A21" s="112" t="s">
        <v>51</v>
      </c>
      <c r="B21" s="112" t="s">
        <v>58</v>
      </c>
      <c r="C21" s="114">
        <v>1941</v>
      </c>
      <c r="D21" s="114">
        <v>1943</v>
      </c>
      <c r="E21" s="114">
        <v>3</v>
      </c>
      <c r="F21" s="114">
        <v>20</v>
      </c>
      <c r="G21" s="114">
        <v>13</v>
      </c>
      <c r="H21" s="114">
        <v>5</v>
      </c>
      <c r="I21" s="114">
        <v>2</v>
      </c>
      <c r="J21" s="113">
        <f t="shared" si="0"/>
        <v>0.7</v>
      </c>
      <c r="K21" s="114"/>
      <c r="L21" s="112"/>
    </row>
    <row r="22" spans="1:12" ht="15" customHeight="1">
      <c r="A22" s="112" t="s">
        <v>57</v>
      </c>
      <c r="B22" s="112" t="s">
        <v>59</v>
      </c>
      <c r="C22" s="114">
        <v>1939</v>
      </c>
      <c r="D22" s="114">
        <v>1940</v>
      </c>
      <c r="E22" s="114">
        <v>2</v>
      </c>
      <c r="F22" s="114">
        <v>11</v>
      </c>
      <c r="G22" s="114">
        <v>6</v>
      </c>
      <c r="H22" s="114">
        <v>4</v>
      </c>
      <c r="I22" s="114">
        <v>1</v>
      </c>
      <c r="J22" s="113">
        <f t="shared" si="0"/>
        <v>0.5909090909090909</v>
      </c>
      <c r="K22" s="114"/>
      <c r="L22" s="112"/>
    </row>
    <row r="23" spans="1:12" ht="15" customHeight="1">
      <c r="A23" s="112" t="s">
        <v>19</v>
      </c>
      <c r="B23" s="112" t="s">
        <v>52</v>
      </c>
      <c r="C23" s="114">
        <v>1937</v>
      </c>
      <c r="D23" s="114">
        <v>1938</v>
      </c>
      <c r="E23" s="114">
        <v>2</v>
      </c>
      <c r="F23" s="114">
        <v>14</v>
      </c>
      <c r="G23" s="114">
        <v>11</v>
      </c>
      <c r="H23" s="114">
        <v>1</v>
      </c>
      <c r="I23" s="114">
        <v>2</v>
      </c>
      <c r="J23" s="113">
        <f t="shared" si="0"/>
        <v>0.8571428571428571</v>
      </c>
      <c r="K23" s="114">
        <v>1</v>
      </c>
      <c r="L23" s="112"/>
    </row>
    <row r="24" spans="1:12" ht="15" customHeight="1">
      <c r="A24" s="112" t="s">
        <v>20</v>
      </c>
      <c r="B24" s="112" t="s">
        <v>53</v>
      </c>
      <c r="C24" s="114">
        <v>1934</v>
      </c>
      <c r="D24" s="114">
        <v>1936</v>
      </c>
      <c r="E24" s="114">
        <v>3</v>
      </c>
      <c r="F24" s="114">
        <v>21</v>
      </c>
      <c r="G24" s="114">
        <v>20</v>
      </c>
      <c r="H24" s="114">
        <v>1</v>
      </c>
      <c r="I24" s="114">
        <v>0</v>
      </c>
      <c r="J24" s="113">
        <f t="shared" si="0"/>
        <v>0.9523809523809523</v>
      </c>
      <c r="K24" s="114">
        <v>3</v>
      </c>
      <c r="L24" s="112"/>
    </row>
    <row r="25" spans="1:12" ht="15" customHeight="1">
      <c r="A25" s="112" t="s">
        <v>21</v>
      </c>
      <c r="B25" s="112" t="s">
        <v>54</v>
      </c>
      <c r="C25" s="114">
        <v>1928</v>
      </c>
      <c r="D25" s="114">
        <v>1933</v>
      </c>
      <c r="E25" s="114">
        <v>6</v>
      </c>
      <c r="F25" s="114">
        <v>31</v>
      </c>
      <c r="G25" s="114">
        <v>12</v>
      </c>
      <c r="H25" s="114">
        <v>15</v>
      </c>
      <c r="I25" s="114">
        <v>4</v>
      </c>
      <c r="J25" s="113">
        <f t="shared" si="0"/>
        <v>0.45161290322580644</v>
      </c>
      <c r="K25" s="114">
        <v>1</v>
      </c>
      <c r="L25" s="112"/>
    </row>
    <row r="26" spans="1:11" ht="15" customHeight="1">
      <c r="A26" s="112" t="s">
        <v>55</v>
      </c>
      <c r="B26" s="112" t="s">
        <v>56</v>
      </c>
      <c r="C26" s="114">
        <v>1925</v>
      </c>
      <c r="D26" s="114">
        <v>1927</v>
      </c>
      <c r="E26" s="114">
        <v>3</v>
      </c>
      <c r="F26" s="114">
        <v>20</v>
      </c>
      <c r="G26" s="114">
        <v>11</v>
      </c>
      <c r="H26" s="114">
        <v>5</v>
      </c>
      <c r="I26" s="114">
        <v>4</v>
      </c>
      <c r="J26" s="113">
        <f t="shared" si="0"/>
        <v>0.65</v>
      </c>
      <c r="K26" s="114">
        <v>2</v>
      </c>
    </row>
    <row r="27" ht="15" customHeight="1">
      <c r="J27" s="113"/>
    </row>
    <row r="28" spans="1:10" ht="15" customHeight="1">
      <c r="A28" s="112" t="s">
        <v>62</v>
      </c>
      <c r="F28" s="114">
        <f>SUM(F5:F27)</f>
        <v>795</v>
      </c>
      <c r="G28" s="114">
        <f>SUM(G5:G27)</f>
        <v>422</v>
      </c>
      <c r="H28" s="114">
        <f>SUM(H5:H26)</f>
        <v>348</v>
      </c>
      <c r="I28" s="114">
        <f>SUM(I5:I26)</f>
        <v>25</v>
      </c>
      <c r="J28" s="113">
        <f t="shared" si="0"/>
        <v>0.5465408805031446</v>
      </c>
    </row>
  </sheetData>
  <sheetProtection/>
  <mergeCells count="1">
    <mergeCell ref="A1:K1"/>
  </mergeCells>
  <printOptions horizontalCentered="1"/>
  <pageMargins left="1" right="1" top="1" bottom="1" header="0.5" footer="0.5"/>
  <pageSetup fitToHeight="1" fitToWidth="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13.140625" style="110" bestFit="1" customWidth="1"/>
    <col min="2" max="2" width="12.8515625" style="110" bestFit="1" customWidth="1"/>
    <col min="3" max="3" width="9.57421875" style="110" bestFit="1" customWidth="1"/>
    <col min="4" max="4" width="8.421875" style="110" bestFit="1" customWidth="1"/>
    <col min="5" max="5" width="8.8515625" style="110" bestFit="1" customWidth="1"/>
    <col min="6" max="6" width="10.140625" style="110" bestFit="1" customWidth="1"/>
    <col min="7" max="7" width="6.421875" style="110" bestFit="1" customWidth="1"/>
    <col min="8" max="9" width="5.57421875" style="110" bestFit="1" customWidth="1"/>
    <col min="10" max="10" width="7.57421875" style="110" bestFit="1" customWidth="1"/>
    <col min="11" max="11" width="18.421875" style="110" bestFit="1" customWidth="1"/>
    <col min="12" max="16384" width="9.140625" style="110" customWidth="1"/>
  </cols>
  <sheetData>
    <row r="1" spans="1:12" ht="21">
      <c r="A1" s="247" t="s">
        <v>165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15"/>
    </row>
    <row r="2" spans="1:12" ht="7.5" customHeight="1">
      <c r="A2" s="116"/>
      <c r="B2" s="115"/>
      <c r="C2" s="115"/>
      <c r="D2" s="115"/>
      <c r="E2" s="115"/>
      <c r="F2" s="115"/>
      <c r="G2" s="115"/>
      <c r="H2" s="115"/>
      <c r="I2" s="115"/>
      <c r="J2" s="117"/>
      <c r="K2" s="115"/>
      <c r="L2" s="115"/>
    </row>
    <row r="3" spans="1:12" ht="15">
      <c r="A3" s="115" t="s">
        <v>23</v>
      </c>
      <c r="B3" s="115" t="s">
        <v>24</v>
      </c>
      <c r="C3" s="116" t="s">
        <v>68</v>
      </c>
      <c r="D3" s="116" t="s">
        <v>69</v>
      </c>
      <c r="E3" s="115" t="s">
        <v>27</v>
      </c>
      <c r="F3" s="115" t="s">
        <v>28</v>
      </c>
      <c r="G3" s="123" t="s">
        <v>29</v>
      </c>
      <c r="H3" s="115" t="s">
        <v>30</v>
      </c>
      <c r="I3" s="115" t="s">
        <v>31</v>
      </c>
      <c r="J3" s="118" t="s">
        <v>32</v>
      </c>
      <c r="K3" s="115" t="s">
        <v>33</v>
      </c>
      <c r="L3" s="115"/>
    </row>
    <row r="4" spans="1:12" ht="6.75" customHeight="1">
      <c r="A4" s="115"/>
      <c r="B4" s="115"/>
      <c r="C4" s="115"/>
      <c r="D4" s="115"/>
      <c r="E4" s="115"/>
      <c r="F4" s="115"/>
      <c r="G4" s="125"/>
      <c r="H4" s="115"/>
      <c r="I4" s="115"/>
      <c r="J4" s="118"/>
      <c r="K4" s="115"/>
      <c r="L4" s="115"/>
    </row>
    <row r="5" spans="1:12" ht="15">
      <c r="A5" s="115" t="s">
        <v>16</v>
      </c>
      <c r="B5" s="115" t="s">
        <v>48</v>
      </c>
      <c r="C5" s="116">
        <v>1959</v>
      </c>
      <c r="D5" s="116">
        <v>1970</v>
      </c>
      <c r="E5" s="116">
        <v>12</v>
      </c>
      <c r="F5" s="116">
        <v>107</v>
      </c>
      <c r="G5" s="124">
        <v>61</v>
      </c>
      <c r="H5" s="116">
        <v>42</v>
      </c>
      <c r="I5" s="116">
        <v>4</v>
      </c>
      <c r="J5" s="118">
        <f aca="true" t="shared" si="0" ref="J5:J25">SUM(G5+0.5*I5)/F5</f>
        <v>0.5887850467289719</v>
      </c>
      <c r="K5" s="116">
        <v>2</v>
      </c>
      <c r="L5" s="115"/>
    </row>
    <row r="6" spans="1:12" ht="15">
      <c r="A6" s="115" t="s">
        <v>63</v>
      </c>
      <c r="B6" s="115" t="s">
        <v>64</v>
      </c>
      <c r="C6" s="116">
        <v>2012</v>
      </c>
      <c r="D6" s="116">
        <v>2020</v>
      </c>
      <c r="E6" s="116">
        <v>9</v>
      </c>
      <c r="F6" s="116">
        <v>87</v>
      </c>
      <c r="G6" s="124">
        <v>57</v>
      </c>
      <c r="H6" s="116">
        <v>30</v>
      </c>
      <c r="I6" s="116">
        <v>0</v>
      </c>
      <c r="J6" s="118">
        <f t="shared" si="0"/>
        <v>0.6551724137931034</v>
      </c>
      <c r="K6" s="116">
        <v>3</v>
      </c>
      <c r="L6" s="115"/>
    </row>
    <row r="7" spans="1:12" ht="15">
      <c r="A7" s="115" t="s">
        <v>13</v>
      </c>
      <c r="B7" s="115" t="s">
        <v>37</v>
      </c>
      <c r="C7" s="116">
        <v>1987</v>
      </c>
      <c r="D7" s="116">
        <v>2003</v>
      </c>
      <c r="E7" s="116">
        <v>10</v>
      </c>
      <c r="F7" s="116">
        <v>91</v>
      </c>
      <c r="G7" s="124">
        <v>43</v>
      </c>
      <c r="H7" s="116">
        <v>48</v>
      </c>
      <c r="I7" s="116">
        <v>0</v>
      </c>
      <c r="J7" s="118">
        <f t="shared" si="0"/>
        <v>0.4725274725274725</v>
      </c>
      <c r="K7" s="116">
        <v>2</v>
      </c>
      <c r="L7" s="115"/>
    </row>
    <row r="8" spans="1:12" ht="15">
      <c r="A8" s="115" t="s">
        <v>17</v>
      </c>
      <c r="B8" s="115" t="s">
        <v>49</v>
      </c>
      <c r="C8" s="116">
        <v>1951</v>
      </c>
      <c r="D8" s="116">
        <v>1958</v>
      </c>
      <c r="E8" s="116">
        <v>8</v>
      </c>
      <c r="F8" s="116">
        <v>65</v>
      </c>
      <c r="G8" s="124">
        <v>40</v>
      </c>
      <c r="H8" s="116">
        <v>20</v>
      </c>
      <c r="I8" s="116">
        <v>5</v>
      </c>
      <c r="J8" s="118">
        <f t="shared" si="0"/>
        <v>0.6538461538461539</v>
      </c>
      <c r="K8" s="116">
        <v>2</v>
      </c>
      <c r="L8" s="115"/>
    </row>
    <row r="9" spans="1:12" ht="15">
      <c r="A9" s="115" t="s">
        <v>15</v>
      </c>
      <c r="B9" s="115" t="s">
        <v>45</v>
      </c>
      <c r="C9" s="116">
        <v>1977</v>
      </c>
      <c r="D9" s="116">
        <v>1982</v>
      </c>
      <c r="E9" s="116">
        <v>6</v>
      </c>
      <c r="F9" s="116">
        <v>55</v>
      </c>
      <c r="G9" s="124">
        <v>35</v>
      </c>
      <c r="H9" s="116">
        <v>20</v>
      </c>
      <c r="I9" s="116">
        <v>0</v>
      </c>
      <c r="J9" s="118">
        <f t="shared" si="0"/>
        <v>0.6363636363636364</v>
      </c>
      <c r="K9" s="116">
        <v>3</v>
      </c>
      <c r="L9" s="115"/>
    </row>
    <row r="10" spans="1:12" ht="15">
      <c r="A10" s="115" t="s">
        <v>12</v>
      </c>
      <c r="B10" s="115" t="s">
        <v>34</v>
      </c>
      <c r="C10" s="116">
        <v>2008</v>
      </c>
      <c r="D10" s="116">
        <v>2011</v>
      </c>
      <c r="E10" s="116">
        <v>4</v>
      </c>
      <c r="F10" s="116">
        <v>39</v>
      </c>
      <c r="G10" s="124">
        <v>22</v>
      </c>
      <c r="H10" s="116">
        <v>17</v>
      </c>
      <c r="I10" s="116">
        <v>0</v>
      </c>
      <c r="J10" s="118">
        <f t="shared" si="0"/>
        <v>0.5641025641025641</v>
      </c>
      <c r="K10" s="116">
        <v>1</v>
      </c>
      <c r="L10" s="115"/>
    </row>
    <row r="11" spans="1:12" ht="15">
      <c r="A11" s="115" t="s">
        <v>20</v>
      </c>
      <c r="B11" s="115" t="s">
        <v>53</v>
      </c>
      <c r="C11" s="116">
        <v>1934</v>
      </c>
      <c r="D11" s="116">
        <v>1936</v>
      </c>
      <c r="E11" s="116">
        <v>3</v>
      </c>
      <c r="F11" s="116">
        <v>21</v>
      </c>
      <c r="G11" s="124">
        <v>20</v>
      </c>
      <c r="H11" s="116">
        <v>1</v>
      </c>
      <c r="I11" s="116">
        <v>0</v>
      </c>
      <c r="J11" s="118">
        <f t="shared" si="0"/>
        <v>0.9523809523809523</v>
      </c>
      <c r="K11" s="116">
        <v>3</v>
      </c>
      <c r="L11" s="115"/>
    </row>
    <row r="12" spans="1:12" ht="15">
      <c r="A12" s="115" t="s">
        <v>46</v>
      </c>
      <c r="B12" s="115" t="s">
        <v>47</v>
      </c>
      <c r="C12" s="116">
        <v>1971</v>
      </c>
      <c r="D12" s="116">
        <v>1976</v>
      </c>
      <c r="E12" s="116">
        <v>6</v>
      </c>
      <c r="F12" s="116">
        <v>54</v>
      </c>
      <c r="G12" s="124">
        <v>20</v>
      </c>
      <c r="H12" s="116">
        <v>34</v>
      </c>
      <c r="I12" s="116">
        <v>0</v>
      </c>
      <c r="J12" s="118">
        <f t="shared" si="0"/>
        <v>0.37037037037037035</v>
      </c>
      <c r="K12" s="116"/>
      <c r="L12" s="115"/>
    </row>
    <row r="13" spans="1:12" ht="15">
      <c r="A13" s="115" t="s">
        <v>50</v>
      </c>
      <c r="B13" s="115" t="s">
        <v>37</v>
      </c>
      <c r="C13" s="116">
        <v>1947</v>
      </c>
      <c r="D13" s="116">
        <v>1950</v>
      </c>
      <c r="E13" s="116">
        <v>4</v>
      </c>
      <c r="F13" s="116">
        <v>27</v>
      </c>
      <c r="G13" s="124">
        <v>17</v>
      </c>
      <c r="H13" s="116">
        <v>7</v>
      </c>
      <c r="I13" s="116">
        <v>3</v>
      </c>
      <c r="J13" s="118">
        <f t="shared" si="0"/>
        <v>0.6851851851851852</v>
      </c>
      <c r="K13" s="116"/>
      <c r="L13" s="115"/>
    </row>
    <row r="14" spans="1:12" ht="15">
      <c r="A14" s="115" t="s">
        <v>14</v>
      </c>
      <c r="B14" s="115" t="s">
        <v>42</v>
      </c>
      <c r="C14" s="116">
        <v>1984</v>
      </c>
      <c r="D14" s="116">
        <v>1986</v>
      </c>
      <c r="E14" s="116">
        <v>3</v>
      </c>
      <c r="F14" s="116">
        <v>27</v>
      </c>
      <c r="G14" s="124">
        <v>14</v>
      </c>
      <c r="H14" s="116">
        <v>13</v>
      </c>
      <c r="I14" s="116">
        <v>0</v>
      </c>
      <c r="J14" s="118">
        <f t="shared" si="0"/>
        <v>0.5185185185185185</v>
      </c>
      <c r="K14" s="116">
        <v>1</v>
      </c>
      <c r="L14" s="115"/>
    </row>
    <row r="15" spans="1:12" ht="15">
      <c r="A15" s="115" t="s">
        <v>51</v>
      </c>
      <c r="B15" s="115" t="s">
        <v>58</v>
      </c>
      <c r="C15" s="116">
        <v>1941</v>
      </c>
      <c r="D15" s="116">
        <v>1943</v>
      </c>
      <c r="E15" s="116">
        <v>3</v>
      </c>
      <c r="F15" s="116">
        <v>20</v>
      </c>
      <c r="G15" s="124">
        <v>13</v>
      </c>
      <c r="H15" s="116">
        <v>5</v>
      </c>
      <c r="I15" s="116">
        <v>2</v>
      </c>
      <c r="J15" s="118">
        <f t="shared" si="0"/>
        <v>0.7</v>
      </c>
      <c r="K15" s="116"/>
      <c r="L15" s="115"/>
    </row>
    <row r="16" spans="1:12" ht="15">
      <c r="A16" s="115" t="s">
        <v>21</v>
      </c>
      <c r="B16" s="115" t="s">
        <v>54</v>
      </c>
      <c r="C16" s="116">
        <v>1928</v>
      </c>
      <c r="D16" s="116">
        <v>1933</v>
      </c>
      <c r="E16" s="116">
        <v>6</v>
      </c>
      <c r="F16" s="116">
        <v>31</v>
      </c>
      <c r="G16" s="124">
        <v>12</v>
      </c>
      <c r="H16" s="116">
        <v>15</v>
      </c>
      <c r="I16" s="116">
        <v>4</v>
      </c>
      <c r="J16" s="118">
        <f t="shared" si="0"/>
        <v>0.45161290322580644</v>
      </c>
      <c r="K16" s="116">
        <v>1</v>
      </c>
      <c r="L16" s="115"/>
    </row>
    <row r="17" spans="1:12" ht="15">
      <c r="A17" s="115" t="s">
        <v>35</v>
      </c>
      <c r="B17" s="115" t="s">
        <v>36</v>
      </c>
      <c r="C17" s="116">
        <v>2004</v>
      </c>
      <c r="D17" s="116">
        <v>2007</v>
      </c>
      <c r="E17" s="116">
        <v>4</v>
      </c>
      <c r="F17" s="116">
        <v>36</v>
      </c>
      <c r="G17" s="124">
        <v>12</v>
      </c>
      <c r="H17" s="116">
        <v>24</v>
      </c>
      <c r="I17" s="116">
        <v>0</v>
      </c>
      <c r="J17" s="118">
        <f t="shared" si="0"/>
        <v>0.3333333333333333</v>
      </c>
      <c r="K17" s="116"/>
      <c r="L17" s="115"/>
    </row>
    <row r="18" spans="1:12" ht="15">
      <c r="A18" s="115" t="s">
        <v>18</v>
      </c>
      <c r="B18" s="115" t="s">
        <v>37</v>
      </c>
      <c r="C18" s="116">
        <v>1944</v>
      </c>
      <c r="D18" s="116">
        <v>1945</v>
      </c>
      <c r="E18" s="116">
        <v>2</v>
      </c>
      <c r="F18" s="116">
        <v>12</v>
      </c>
      <c r="G18" s="124">
        <v>11</v>
      </c>
      <c r="H18" s="116">
        <v>1</v>
      </c>
      <c r="I18" s="116">
        <v>0</v>
      </c>
      <c r="J18" s="118">
        <f t="shared" si="0"/>
        <v>0.9166666666666666</v>
      </c>
      <c r="K18" s="116">
        <v>2</v>
      </c>
      <c r="L18" s="115"/>
    </row>
    <row r="19" spans="1:12" ht="15">
      <c r="A19" s="115" t="s">
        <v>19</v>
      </c>
      <c r="B19" s="115" t="s">
        <v>52</v>
      </c>
      <c r="C19" s="116">
        <v>1937</v>
      </c>
      <c r="D19" s="116">
        <v>1938</v>
      </c>
      <c r="E19" s="116">
        <v>2</v>
      </c>
      <c r="F19" s="116">
        <v>14</v>
      </c>
      <c r="G19" s="124">
        <v>11</v>
      </c>
      <c r="H19" s="116">
        <v>1</v>
      </c>
      <c r="I19" s="116">
        <v>2</v>
      </c>
      <c r="J19" s="118">
        <f t="shared" si="0"/>
        <v>0.8571428571428571</v>
      </c>
      <c r="K19" s="116">
        <v>1</v>
      </c>
      <c r="L19" s="115"/>
    </row>
    <row r="20" spans="1:12" ht="15">
      <c r="A20" s="119" t="s">
        <v>55</v>
      </c>
      <c r="B20" s="120" t="s">
        <v>56</v>
      </c>
      <c r="C20" s="116">
        <v>1925</v>
      </c>
      <c r="D20" s="116">
        <v>1927</v>
      </c>
      <c r="E20" s="116">
        <v>3</v>
      </c>
      <c r="F20" s="116">
        <v>20</v>
      </c>
      <c r="G20" s="124">
        <v>11</v>
      </c>
      <c r="H20" s="116">
        <v>5</v>
      </c>
      <c r="I20" s="116">
        <v>4</v>
      </c>
      <c r="J20" s="118">
        <f t="shared" si="0"/>
        <v>0.65</v>
      </c>
      <c r="K20" s="116">
        <v>2</v>
      </c>
      <c r="L20" s="115"/>
    </row>
    <row r="21" spans="1:12" ht="15">
      <c r="A21" s="115" t="s">
        <v>40</v>
      </c>
      <c r="B21" s="115" t="s">
        <v>41</v>
      </c>
      <c r="C21" s="116">
        <v>1995</v>
      </c>
      <c r="D21" s="116">
        <v>1999</v>
      </c>
      <c r="E21" s="116">
        <v>5</v>
      </c>
      <c r="F21" s="116">
        <v>45</v>
      </c>
      <c r="G21" s="124">
        <v>10</v>
      </c>
      <c r="H21" s="116">
        <v>35</v>
      </c>
      <c r="I21" s="116">
        <v>0</v>
      </c>
      <c r="J21" s="118">
        <f t="shared" si="0"/>
        <v>0.2222222222222222</v>
      </c>
      <c r="K21" s="116"/>
      <c r="L21" s="115"/>
    </row>
    <row r="22" spans="1:12" ht="15">
      <c r="A22" s="115" t="s">
        <v>57</v>
      </c>
      <c r="B22" s="115" t="s">
        <v>59</v>
      </c>
      <c r="C22" s="116">
        <v>1939</v>
      </c>
      <c r="D22" s="116">
        <v>1940</v>
      </c>
      <c r="E22" s="116">
        <v>2</v>
      </c>
      <c r="F22" s="116">
        <v>11</v>
      </c>
      <c r="G22" s="124">
        <v>6</v>
      </c>
      <c r="H22" s="116">
        <v>4</v>
      </c>
      <c r="I22" s="116">
        <v>1</v>
      </c>
      <c r="J22" s="118">
        <f t="shared" si="0"/>
        <v>0.5909090909090909</v>
      </c>
      <c r="K22" s="116"/>
      <c r="L22" s="115"/>
    </row>
    <row r="23" spans="1:12" ht="15">
      <c r="A23" s="115" t="s">
        <v>43</v>
      </c>
      <c r="B23" s="115" t="s">
        <v>44</v>
      </c>
      <c r="C23" s="116">
        <v>1983</v>
      </c>
      <c r="D23" s="116">
        <v>1983</v>
      </c>
      <c r="E23" s="116">
        <v>1</v>
      </c>
      <c r="F23" s="116">
        <v>9</v>
      </c>
      <c r="G23" s="124">
        <v>4</v>
      </c>
      <c r="H23" s="116">
        <v>5</v>
      </c>
      <c r="I23" s="116">
        <v>0</v>
      </c>
      <c r="J23" s="118">
        <f t="shared" si="0"/>
        <v>0.4444444444444444</v>
      </c>
      <c r="K23" s="116"/>
      <c r="L23" s="121"/>
    </row>
    <row r="24" spans="1:12" ht="15">
      <c r="A24" s="115" t="s">
        <v>60</v>
      </c>
      <c r="B24" s="115" t="s">
        <v>61</v>
      </c>
      <c r="C24" s="116">
        <v>1946</v>
      </c>
      <c r="D24" s="116">
        <v>1946</v>
      </c>
      <c r="E24" s="116">
        <v>1</v>
      </c>
      <c r="F24" s="116">
        <v>6</v>
      </c>
      <c r="G24" s="124">
        <v>2</v>
      </c>
      <c r="H24" s="116">
        <v>4</v>
      </c>
      <c r="I24" s="116">
        <v>0</v>
      </c>
      <c r="J24" s="118">
        <f t="shared" si="0"/>
        <v>0.3333333333333333</v>
      </c>
      <c r="K24" s="116"/>
      <c r="L24" s="115"/>
    </row>
    <row r="25" spans="1:12" ht="15">
      <c r="A25" s="115" t="s">
        <v>38</v>
      </c>
      <c r="B25" s="115" t="s">
        <v>39</v>
      </c>
      <c r="C25" s="116">
        <v>2000</v>
      </c>
      <c r="D25" s="116">
        <v>2001</v>
      </c>
      <c r="E25" s="116">
        <v>2</v>
      </c>
      <c r="F25" s="116">
        <v>18</v>
      </c>
      <c r="G25" s="124">
        <v>1</v>
      </c>
      <c r="H25" s="116">
        <v>17</v>
      </c>
      <c r="I25" s="116">
        <v>0</v>
      </c>
      <c r="J25" s="118">
        <f t="shared" si="0"/>
        <v>0.05555555555555555</v>
      </c>
      <c r="K25" s="116"/>
      <c r="L25" s="115"/>
    </row>
    <row r="26" spans="7:10" ht="15">
      <c r="G26" s="122"/>
      <c r="J26" s="118"/>
    </row>
    <row r="27" spans="1:10" ht="15">
      <c r="A27" s="115" t="s">
        <v>62</v>
      </c>
      <c r="E27" s="114">
        <f>SUM(E5:E26)</f>
        <v>96</v>
      </c>
      <c r="F27" s="114">
        <f>SUM(F5:F26)</f>
        <v>795</v>
      </c>
      <c r="G27" s="126">
        <f>SUM(G5:G26)</f>
        <v>422</v>
      </c>
      <c r="H27" s="114">
        <f>SUM(H5:H26)</f>
        <v>348</v>
      </c>
      <c r="I27" s="114">
        <f>SUM(I5:I26)</f>
        <v>25</v>
      </c>
      <c r="J27" s="118">
        <f>SUM(G27+0.5*I27)/F27</f>
        <v>0.5465408805031446</v>
      </c>
    </row>
  </sheetData>
  <sheetProtection/>
  <mergeCells count="1">
    <mergeCell ref="A1:K1"/>
  </mergeCells>
  <printOptions horizontalCentered="1"/>
  <pageMargins left="1" right="1" top="1" bottom="1" header="0.5" footer="0.5"/>
  <pageSetup fitToHeight="1" fitToWidth="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K11" sqref="K11"/>
    </sheetView>
  </sheetViews>
  <sheetFormatPr defaultColWidth="9.140625" defaultRowHeight="12.75"/>
  <cols>
    <col min="1" max="1" width="13.140625" style="129" bestFit="1" customWidth="1"/>
    <col min="2" max="2" width="12.8515625" style="129" bestFit="1" customWidth="1"/>
    <col min="3" max="3" width="9.57421875" style="129" bestFit="1" customWidth="1"/>
    <col min="4" max="4" width="8.421875" style="129" bestFit="1" customWidth="1"/>
    <col min="5" max="5" width="8.8515625" style="129" bestFit="1" customWidth="1"/>
    <col min="6" max="6" width="10.140625" style="129" bestFit="1" customWidth="1"/>
    <col min="7" max="7" width="6.421875" style="129" bestFit="1" customWidth="1"/>
    <col min="8" max="9" width="5.57421875" style="129" bestFit="1" customWidth="1"/>
    <col min="10" max="10" width="7.57421875" style="129" bestFit="1" customWidth="1"/>
    <col min="11" max="11" width="18.421875" style="129" bestFit="1" customWidth="1"/>
    <col min="12" max="16384" width="9.140625" style="129" customWidth="1"/>
  </cols>
  <sheetData>
    <row r="1" spans="1:12" ht="21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15"/>
    </row>
    <row r="2" spans="1:12" ht="7.5" customHeight="1">
      <c r="A2" s="116"/>
      <c r="B2" s="115"/>
      <c r="C2" s="115"/>
      <c r="D2" s="115"/>
      <c r="E2" s="115"/>
      <c r="F2" s="115"/>
      <c r="G2" s="115"/>
      <c r="H2" s="115"/>
      <c r="I2" s="115"/>
      <c r="J2" s="117"/>
      <c r="K2" s="115"/>
      <c r="L2" s="115"/>
    </row>
    <row r="3" spans="1:12" ht="15">
      <c r="A3" s="116" t="s">
        <v>23</v>
      </c>
      <c r="B3" s="116" t="s">
        <v>24</v>
      </c>
      <c r="C3" s="116" t="s">
        <v>68</v>
      </c>
      <c r="D3" s="116" t="s">
        <v>69</v>
      </c>
      <c r="E3" s="116" t="s">
        <v>27</v>
      </c>
      <c r="F3" s="116" t="s">
        <v>28</v>
      </c>
      <c r="G3" s="116" t="s">
        <v>29</v>
      </c>
      <c r="H3" s="116" t="s">
        <v>30</v>
      </c>
      <c r="I3" s="116" t="s">
        <v>31</v>
      </c>
      <c r="J3" s="128" t="s">
        <v>32</v>
      </c>
      <c r="K3" s="116" t="s">
        <v>33</v>
      </c>
      <c r="L3" s="115"/>
    </row>
    <row r="4" spans="1:12" ht="6.75" customHeight="1">
      <c r="A4" s="115"/>
      <c r="B4" s="115"/>
      <c r="C4" s="115"/>
      <c r="D4" s="115"/>
      <c r="E4" s="115"/>
      <c r="F4" s="115"/>
      <c r="G4" s="115"/>
      <c r="H4" s="115"/>
      <c r="I4" s="115"/>
      <c r="J4" s="127"/>
      <c r="K4" s="115"/>
      <c r="L4" s="115"/>
    </row>
    <row r="5" spans="1:12" ht="15">
      <c r="A5" s="115" t="s">
        <v>20</v>
      </c>
      <c r="B5" s="115" t="s">
        <v>53</v>
      </c>
      <c r="C5" s="116">
        <v>1934</v>
      </c>
      <c r="D5" s="116">
        <v>1936</v>
      </c>
      <c r="E5" s="116">
        <v>3</v>
      </c>
      <c r="F5" s="116">
        <v>21</v>
      </c>
      <c r="G5" s="116">
        <v>20</v>
      </c>
      <c r="H5" s="116">
        <v>1</v>
      </c>
      <c r="I5" s="116">
        <v>0</v>
      </c>
      <c r="J5" s="128">
        <f aca="true" t="shared" si="0" ref="J5:J25">SUM(G5+0.5*I5)/F5</f>
        <v>0.9523809523809523</v>
      </c>
      <c r="K5" s="116">
        <v>3</v>
      </c>
      <c r="L5" s="115"/>
    </row>
    <row r="6" spans="1:12" ht="15">
      <c r="A6" s="115" t="s">
        <v>18</v>
      </c>
      <c r="B6" s="115" t="s">
        <v>37</v>
      </c>
      <c r="C6" s="116">
        <v>1944</v>
      </c>
      <c r="D6" s="116">
        <v>1945</v>
      </c>
      <c r="E6" s="116">
        <v>2</v>
      </c>
      <c r="F6" s="116">
        <v>12</v>
      </c>
      <c r="G6" s="116">
        <v>11</v>
      </c>
      <c r="H6" s="116">
        <v>1</v>
      </c>
      <c r="I6" s="116">
        <v>0</v>
      </c>
      <c r="J6" s="128">
        <f t="shared" si="0"/>
        <v>0.9166666666666666</v>
      </c>
      <c r="K6" s="116">
        <v>2</v>
      </c>
      <c r="L6" s="115"/>
    </row>
    <row r="7" spans="1:12" ht="15">
      <c r="A7" s="115" t="s">
        <v>19</v>
      </c>
      <c r="B7" s="115" t="s">
        <v>52</v>
      </c>
      <c r="C7" s="116">
        <v>1937</v>
      </c>
      <c r="D7" s="116">
        <v>1938</v>
      </c>
      <c r="E7" s="116">
        <v>2</v>
      </c>
      <c r="F7" s="116">
        <v>14</v>
      </c>
      <c r="G7" s="116">
        <v>11</v>
      </c>
      <c r="H7" s="116">
        <v>1</v>
      </c>
      <c r="I7" s="116">
        <v>2</v>
      </c>
      <c r="J7" s="128">
        <f t="shared" si="0"/>
        <v>0.8571428571428571</v>
      </c>
      <c r="K7" s="116">
        <v>1</v>
      </c>
      <c r="L7" s="115"/>
    </row>
    <row r="8" spans="1:12" ht="15">
      <c r="A8" s="115" t="s">
        <v>51</v>
      </c>
      <c r="B8" s="115" t="s">
        <v>58</v>
      </c>
      <c r="C8" s="116">
        <v>1941</v>
      </c>
      <c r="D8" s="116">
        <v>1943</v>
      </c>
      <c r="E8" s="116">
        <v>3</v>
      </c>
      <c r="F8" s="116">
        <v>20</v>
      </c>
      <c r="G8" s="116">
        <v>13</v>
      </c>
      <c r="H8" s="116">
        <v>5</v>
      </c>
      <c r="I8" s="116">
        <v>2</v>
      </c>
      <c r="J8" s="128">
        <f t="shared" si="0"/>
        <v>0.7</v>
      </c>
      <c r="K8" s="116"/>
      <c r="L8" s="115"/>
    </row>
    <row r="9" spans="1:12" ht="15">
      <c r="A9" s="115" t="s">
        <v>50</v>
      </c>
      <c r="B9" s="115" t="s">
        <v>37</v>
      </c>
      <c r="C9" s="116">
        <v>1947</v>
      </c>
      <c r="D9" s="116">
        <v>1950</v>
      </c>
      <c r="E9" s="116">
        <v>4</v>
      </c>
      <c r="F9" s="116">
        <v>27</v>
      </c>
      <c r="G9" s="116">
        <v>17</v>
      </c>
      <c r="H9" s="116">
        <v>7</v>
      </c>
      <c r="I9" s="116">
        <v>3</v>
      </c>
      <c r="J9" s="128">
        <f t="shared" si="0"/>
        <v>0.6851851851851852</v>
      </c>
      <c r="K9" s="116"/>
      <c r="L9" s="115"/>
    </row>
    <row r="10" spans="1:12" ht="15">
      <c r="A10" s="115" t="s">
        <v>63</v>
      </c>
      <c r="B10" s="115" t="s">
        <v>64</v>
      </c>
      <c r="C10" s="116">
        <v>2012</v>
      </c>
      <c r="D10" s="116">
        <v>2020</v>
      </c>
      <c r="E10" s="116">
        <v>9</v>
      </c>
      <c r="F10" s="116">
        <v>87</v>
      </c>
      <c r="G10" s="116">
        <v>57</v>
      </c>
      <c r="H10" s="116">
        <v>30</v>
      </c>
      <c r="I10" s="116">
        <v>0</v>
      </c>
      <c r="J10" s="128">
        <f t="shared" si="0"/>
        <v>0.6551724137931034</v>
      </c>
      <c r="K10" s="116">
        <v>3</v>
      </c>
      <c r="L10" s="115"/>
    </row>
    <row r="11" spans="1:12" ht="15">
      <c r="A11" s="115" t="s">
        <v>17</v>
      </c>
      <c r="B11" s="115" t="s">
        <v>49</v>
      </c>
      <c r="C11" s="116">
        <v>1951</v>
      </c>
      <c r="D11" s="116">
        <v>1958</v>
      </c>
      <c r="E11" s="116">
        <v>8</v>
      </c>
      <c r="F11" s="116">
        <v>65</v>
      </c>
      <c r="G11" s="116">
        <v>40</v>
      </c>
      <c r="H11" s="116">
        <v>20</v>
      </c>
      <c r="I11" s="116">
        <v>5</v>
      </c>
      <c r="J11" s="128">
        <f t="shared" si="0"/>
        <v>0.6538461538461539</v>
      </c>
      <c r="K11" s="116">
        <v>2</v>
      </c>
      <c r="L11" s="115"/>
    </row>
    <row r="12" spans="1:12" ht="15">
      <c r="A12" s="119" t="s">
        <v>55</v>
      </c>
      <c r="B12" s="120" t="s">
        <v>56</v>
      </c>
      <c r="C12" s="116">
        <v>1925</v>
      </c>
      <c r="D12" s="116">
        <v>1927</v>
      </c>
      <c r="E12" s="116">
        <v>3</v>
      </c>
      <c r="F12" s="116">
        <v>20</v>
      </c>
      <c r="G12" s="116">
        <v>11</v>
      </c>
      <c r="H12" s="116">
        <v>5</v>
      </c>
      <c r="I12" s="116">
        <v>4</v>
      </c>
      <c r="J12" s="128">
        <f t="shared" si="0"/>
        <v>0.65</v>
      </c>
      <c r="K12" s="116">
        <v>3</v>
      </c>
      <c r="L12" s="115"/>
    </row>
    <row r="13" spans="1:12" ht="15">
      <c r="A13" s="115" t="s">
        <v>15</v>
      </c>
      <c r="B13" s="115" t="s">
        <v>45</v>
      </c>
      <c r="C13" s="116">
        <v>1977</v>
      </c>
      <c r="D13" s="116">
        <v>1982</v>
      </c>
      <c r="E13" s="116">
        <v>6</v>
      </c>
      <c r="F13" s="116">
        <v>55</v>
      </c>
      <c r="G13" s="116">
        <v>35</v>
      </c>
      <c r="H13" s="116">
        <v>20</v>
      </c>
      <c r="I13" s="116">
        <v>0</v>
      </c>
      <c r="J13" s="128">
        <f t="shared" si="0"/>
        <v>0.6363636363636364</v>
      </c>
      <c r="K13" s="116">
        <v>3</v>
      </c>
      <c r="L13" s="115"/>
    </row>
    <row r="14" spans="1:12" ht="15">
      <c r="A14" s="115" t="s">
        <v>57</v>
      </c>
      <c r="B14" s="115" t="s">
        <v>59</v>
      </c>
      <c r="C14" s="116">
        <v>1939</v>
      </c>
      <c r="D14" s="116">
        <v>1940</v>
      </c>
      <c r="E14" s="116">
        <v>2</v>
      </c>
      <c r="F14" s="116">
        <v>11</v>
      </c>
      <c r="G14" s="116">
        <v>6</v>
      </c>
      <c r="H14" s="116">
        <v>4</v>
      </c>
      <c r="I14" s="116">
        <v>1</v>
      </c>
      <c r="J14" s="128">
        <f t="shared" si="0"/>
        <v>0.5909090909090909</v>
      </c>
      <c r="K14" s="116"/>
      <c r="L14" s="115"/>
    </row>
    <row r="15" spans="1:12" ht="15">
      <c r="A15" s="115" t="s">
        <v>16</v>
      </c>
      <c r="B15" s="115" t="s">
        <v>48</v>
      </c>
      <c r="C15" s="116">
        <v>1959</v>
      </c>
      <c r="D15" s="116">
        <v>1970</v>
      </c>
      <c r="E15" s="116">
        <v>12</v>
      </c>
      <c r="F15" s="116">
        <v>107</v>
      </c>
      <c r="G15" s="116">
        <v>61</v>
      </c>
      <c r="H15" s="116">
        <v>42</v>
      </c>
      <c r="I15" s="116">
        <v>4</v>
      </c>
      <c r="J15" s="128">
        <f t="shared" si="0"/>
        <v>0.5887850467289719</v>
      </c>
      <c r="K15" s="116">
        <v>2</v>
      </c>
      <c r="L15" s="115"/>
    </row>
    <row r="16" spans="1:12" ht="15">
      <c r="A16" s="115" t="s">
        <v>12</v>
      </c>
      <c r="B16" s="115" t="s">
        <v>34</v>
      </c>
      <c r="C16" s="116">
        <v>2008</v>
      </c>
      <c r="D16" s="116">
        <v>2011</v>
      </c>
      <c r="E16" s="116">
        <v>4</v>
      </c>
      <c r="F16" s="116">
        <v>39</v>
      </c>
      <c r="G16" s="116">
        <v>22</v>
      </c>
      <c r="H16" s="116">
        <v>17</v>
      </c>
      <c r="I16" s="116">
        <v>0</v>
      </c>
      <c r="J16" s="128">
        <f t="shared" si="0"/>
        <v>0.5641025641025641</v>
      </c>
      <c r="K16" s="116">
        <v>1</v>
      </c>
      <c r="L16" s="115"/>
    </row>
    <row r="17" spans="1:12" ht="15">
      <c r="A17" s="115" t="s">
        <v>14</v>
      </c>
      <c r="B17" s="115" t="s">
        <v>42</v>
      </c>
      <c r="C17" s="116">
        <v>1984</v>
      </c>
      <c r="D17" s="116">
        <v>1986</v>
      </c>
      <c r="E17" s="116">
        <v>3</v>
      </c>
      <c r="F17" s="116">
        <v>27</v>
      </c>
      <c r="G17" s="116">
        <v>14</v>
      </c>
      <c r="H17" s="116">
        <v>13</v>
      </c>
      <c r="I17" s="116">
        <v>0</v>
      </c>
      <c r="J17" s="128">
        <f t="shared" si="0"/>
        <v>0.5185185185185185</v>
      </c>
      <c r="K17" s="116">
        <v>1</v>
      </c>
      <c r="L17" s="115"/>
    </row>
    <row r="18" spans="1:12" ht="15">
      <c r="A18" s="115" t="s">
        <v>13</v>
      </c>
      <c r="B18" s="115" t="s">
        <v>37</v>
      </c>
      <c r="C18" s="116">
        <v>1987</v>
      </c>
      <c r="D18" s="116">
        <v>2003</v>
      </c>
      <c r="E18" s="116">
        <v>10</v>
      </c>
      <c r="F18" s="116">
        <v>91</v>
      </c>
      <c r="G18" s="116">
        <v>43</v>
      </c>
      <c r="H18" s="116">
        <v>48</v>
      </c>
      <c r="I18" s="116">
        <v>0</v>
      </c>
      <c r="J18" s="128">
        <f t="shared" si="0"/>
        <v>0.4725274725274725</v>
      </c>
      <c r="K18" s="116">
        <v>2</v>
      </c>
      <c r="L18" s="115"/>
    </row>
    <row r="19" spans="1:12" ht="15">
      <c r="A19" s="115" t="s">
        <v>21</v>
      </c>
      <c r="B19" s="115" t="s">
        <v>54</v>
      </c>
      <c r="C19" s="116">
        <v>1928</v>
      </c>
      <c r="D19" s="116">
        <v>1933</v>
      </c>
      <c r="E19" s="116">
        <v>6</v>
      </c>
      <c r="F19" s="116">
        <v>31</v>
      </c>
      <c r="G19" s="116">
        <v>12</v>
      </c>
      <c r="H19" s="116">
        <v>15</v>
      </c>
      <c r="I19" s="116">
        <v>4</v>
      </c>
      <c r="J19" s="128">
        <f t="shared" si="0"/>
        <v>0.45161290322580644</v>
      </c>
      <c r="K19" s="116">
        <v>1</v>
      </c>
      <c r="L19" s="115"/>
    </row>
    <row r="20" spans="1:12" ht="15">
      <c r="A20" s="115" t="s">
        <v>43</v>
      </c>
      <c r="B20" s="115" t="s">
        <v>44</v>
      </c>
      <c r="C20" s="116">
        <v>1983</v>
      </c>
      <c r="D20" s="116">
        <v>1983</v>
      </c>
      <c r="E20" s="116">
        <v>1</v>
      </c>
      <c r="F20" s="116">
        <v>9</v>
      </c>
      <c r="G20" s="116">
        <v>4</v>
      </c>
      <c r="H20" s="116">
        <v>5</v>
      </c>
      <c r="I20" s="116">
        <v>0</v>
      </c>
      <c r="J20" s="128">
        <f t="shared" si="0"/>
        <v>0.4444444444444444</v>
      </c>
      <c r="K20" s="116"/>
      <c r="L20" s="115"/>
    </row>
    <row r="21" spans="1:12" ht="15">
      <c r="A21" s="115" t="s">
        <v>46</v>
      </c>
      <c r="B21" s="115" t="s">
        <v>47</v>
      </c>
      <c r="C21" s="116">
        <v>1971</v>
      </c>
      <c r="D21" s="116">
        <v>1976</v>
      </c>
      <c r="E21" s="116">
        <v>6</v>
      </c>
      <c r="F21" s="116">
        <v>54</v>
      </c>
      <c r="G21" s="116">
        <v>20</v>
      </c>
      <c r="H21" s="116">
        <v>34</v>
      </c>
      <c r="I21" s="116">
        <v>0</v>
      </c>
      <c r="J21" s="128">
        <f t="shared" si="0"/>
        <v>0.37037037037037035</v>
      </c>
      <c r="K21" s="116"/>
      <c r="L21" s="115"/>
    </row>
    <row r="22" spans="1:12" ht="15">
      <c r="A22" s="115" t="s">
        <v>60</v>
      </c>
      <c r="B22" s="115" t="s">
        <v>61</v>
      </c>
      <c r="C22" s="116">
        <v>1946</v>
      </c>
      <c r="D22" s="116">
        <v>1946</v>
      </c>
      <c r="E22" s="116">
        <v>1</v>
      </c>
      <c r="F22" s="116">
        <v>6</v>
      </c>
      <c r="G22" s="116">
        <v>2</v>
      </c>
      <c r="H22" s="116">
        <v>4</v>
      </c>
      <c r="I22" s="116">
        <v>0</v>
      </c>
      <c r="J22" s="128">
        <f t="shared" si="0"/>
        <v>0.3333333333333333</v>
      </c>
      <c r="K22" s="116"/>
      <c r="L22" s="115"/>
    </row>
    <row r="23" spans="1:12" ht="15">
      <c r="A23" s="115" t="s">
        <v>35</v>
      </c>
      <c r="B23" s="115" t="s">
        <v>36</v>
      </c>
      <c r="C23" s="116">
        <v>2004</v>
      </c>
      <c r="D23" s="116">
        <v>2007</v>
      </c>
      <c r="E23" s="116">
        <v>4</v>
      </c>
      <c r="F23" s="116">
        <v>36</v>
      </c>
      <c r="G23" s="116">
        <v>12</v>
      </c>
      <c r="H23" s="116">
        <v>24</v>
      </c>
      <c r="I23" s="116">
        <v>0</v>
      </c>
      <c r="J23" s="128">
        <f t="shared" si="0"/>
        <v>0.3333333333333333</v>
      </c>
      <c r="K23" s="116"/>
      <c r="L23" s="115"/>
    </row>
    <row r="24" spans="1:12" ht="15">
      <c r="A24" s="115" t="s">
        <v>40</v>
      </c>
      <c r="B24" s="115" t="s">
        <v>41</v>
      </c>
      <c r="C24" s="116">
        <v>1995</v>
      </c>
      <c r="D24" s="116">
        <v>1999</v>
      </c>
      <c r="E24" s="116">
        <v>5</v>
      </c>
      <c r="F24" s="116">
        <v>45</v>
      </c>
      <c r="G24" s="116">
        <v>10</v>
      </c>
      <c r="H24" s="116">
        <v>35</v>
      </c>
      <c r="I24" s="116">
        <v>0</v>
      </c>
      <c r="J24" s="128">
        <f t="shared" si="0"/>
        <v>0.2222222222222222</v>
      </c>
      <c r="K24" s="116"/>
      <c r="L24" s="115"/>
    </row>
    <row r="25" spans="1:12" ht="15">
      <c r="A25" s="115" t="s">
        <v>38</v>
      </c>
      <c r="B25" s="115" t="s">
        <v>39</v>
      </c>
      <c r="C25" s="116">
        <v>2000</v>
      </c>
      <c r="D25" s="116">
        <v>2001</v>
      </c>
      <c r="E25" s="116">
        <v>2</v>
      </c>
      <c r="F25" s="116">
        <v>18</v>
      </c>
      <c r="G25" s="116">
        <v>1</v>
      </c>
      <c r="H25" s="116">
        <v>17</v>
      </c>
      <c r="I25" s="116">
        <v>0</v>
      </c>
      <c r="J25" s="128">
        <f t="shared" si="0"/>
        <v>0.05555555555555555</v>
      </c>
      <c r="K25" s="116"/>
      <c r="L25" s="115"/>
    </row>
    <row r="26" ht="15">
      <c r="J26" s="127"/>
    </row>
    <row r="27" spans="1:10" ht="15">
      <c r="A27" s="115" t="s">
        <v>62</v>
      </c>
      <c r="E27" s="116">
        <f>SUM(E5:E26)</f>
        <v>96</v>
      </c>
      <c r="F27" s="116">
        <f>SUM(F5:F26)</f>
        <v>795</v>
      </c>
      <c r="G27" s="116">
        <f>SUM(G5:G26)</f>
        <v>422</v>
      </c>
      <c r="H27" s="116">
        <f>SUM(H5:H26)</f>
        <v>348</v>
      </c>
      <c r="I27" s="116">
        <f>SUM(I5:I26)</f>
        <v>25</v>
      </c>
      <c r="J27" s="128">
        <f>SUM(G27+0.5*I27)/F27</f>
        <v>0.5465408805031446</v>
      </c>
    </row>
  </sheetData>
  <sheetProtection/>
  <mergeCells count="1">
    <mergeCell ref="A1:K1"/>
  </mergeCells>
  <printOptions horizontalCentered="1"/>
  <pageMargins left="1" right="1" top="1" bottom="1" header="0.5" footer="0.5"/>
  <pageSetup fitToHeight="1" fitToWidth="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M7" sqref="M7"/>
    </sheetView>
  </sheetViews>
  <sheetFormatPr defaultColWidth="9.140625" defaultRowHeight="12.75"/>
  <cols>
    <col min="1" max="1" width="13.140625" style="130" bestFit="1" customWidth="1"/>
    <col min="2" max="2" width="12.8515625" style="130" bestFit="1" customWidth="1"/>
    <col min="3" max="3" width="9.57421875" style="130" bestFit="1" customWidth="1"/>
    <col min="4" max="4" width="8.421875" style="130" bestFit="1" customWidth="1"/>
    <col min="5" max="5" width="8.8515625" style="130" bestFit="1" customWidth="1"/>
    <col min="6" max="6" width="10.140625" style="130" bestFit="1" customWidth="1"/>
    <col min="7" max="7" width="6.421875" style="130" bestFit="1" customWidth="1"/>
    <col min="8" max="9" width="5.57421875" style="130" bestFit="1" customWidth="1"/>
    <col min="10" max="10" width="7.57421875" style="130" bestFit="1" customWidth="1"/>
    <col min="11" max="11" width="18.421875" style="130" bestFit="1" customWidth="1"/>
    <col min="12" max="16384" width="9.140625" style="130" customWidth="1"/>
  </cols>
  <sheetData>
    <row r="1" spans="1:12" ht="21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"/>
    </row>
    <row r="2" spans="1:12" ht="6" customHeight="1">
      <c r="A2" s="2"/>
      <c r="B2" s="1"/>
      <c r="C2" s="1"/>
      <c r="D2" s="1"/>
      <c r="E2" s="1"/>
      <c r="F2" s="1"/>
      <c r="G2" s="1"/>
      <c r="H2" s="1"/>
      <c r="I2" s="1"/>
      <c r="J2" s="3"/>
      <c r="K2" s="1"/>
      <c r="L2" s="1"/>
    </row>
    <row r="3" spans="1:12" s="129" customFormat="1" ht="15">
      <c r="A3" s="116" t="s">
        <v>23</v>
      </c>
      <c r="B3" s="116" t="s">
        <v>24</v>
      </c>
      <c r="C3" s="116" t="s">
        <v>68</v>
      </c>
      <c r="D3" s="116" t="s">
        <v>69</v>
      </c>
      <c r="E3" s="116" t="s">
        <v>27</v>
      </c>
      <c r="F3" s="116" t="s">
        <v>28</v>
      </c>
      <c r="G3" s="124" t="s">
        <v>29</v>
      </c>
      <c r="H3" s="116" t="s">
        <v>30</v>
      </c>
      <c r="I3" s="116" t="s">
        <v>31</v>
      </c>
      <c r="J3" s="118" t="s">
        <v>32</v>
      </c>
      <c r="K3" s="116" t="s">
        <v>33</v>
      </c>
      <c r="L3" s="115"/>
    </row>
    <row r="4" spans="1:12" s="129" customFormat="1" ht="7.5" customHeight="1">
      <c r="A4" s="115"/>
      <c r="B4" s="115"/>
      <c r="C4" s="115"/>
      <c r="D4" s="115"/>
      <c r="E4" s="115"/>
      <c r="F4" s="115"/>
      <c r="G4" s="125"/>
      <c r="H4" s="115"/>
      <c r="I4" s="115"/>
      <c r="J4" s="118"/>
      <c r="K4" s="115"/>
      <c r="L4" s="115"/>
    </row>
    <row r="5" spans="1:12" s="129" customFormat="1" ht="15" customHeight="1">
      <c r="A5" s="115" t="s">
        <v>16</v>
      </c>
      <c r="B5" s="115" t="s">
        <v>48</v>
      </c>
      <c r="C5" s="116">
        <v>1959</v>
      </c>
      <c r="D5" s="116">
        <v>1970</v>
      </c>
      <c r="E5" s="116">
        <v>12</v>
      </c>
      <c r="F5" s="116">
        <v>89</v>
      </c>
      <c r="G5" s="124">
        <v>57</v>
      </c>
      <c r="H5" s="116">
        <v>30</v>
      </c>
      <c r="I5" s="116">
        <v>2</v>
      </c>
      <c r="J5" s="118">
        <f aca="true" t="shared" si="0" ref="J5:J25">SUM(G5+0.5*I5)/F5</f>
        <v>0.651685393258427</v>
      </c>
      <c r="K5" s="116">
        <v>2</v>
      </c>
      <c r="L5" s="115"/>
    </row>
    <row r="6" spans="1:12" s="129" customFormat="1" ht="15" customHeight="1">
      <c r="A6" s="115" t="s">
        <v>63</v>
      </c>
      <c r="B6" s="115" t="s">
        <v>64</v>
      </c>
      <c r="C6" s="116">
        <v>2012</v>
      </c>
      <c r="D6" s="116">
        <v>2020</v>
      </c>
      <c r="E6" s="116">
        <v>9</v>
      </c>
      <c r="F6" s="116">
        <v>60</v>
      </c>
      <c r="G6" s="124">
        <v>40</v>
      </c>
      <c r="H6" s="116">
        <v>20</v>
      </c>
      <c r="I6" s="116">
        <v>0</v>
      </c>
      <c r="J6" s="118">
        <f t="shared" si="0"/>
        <v>0.6666666666666666</v>
      </c>
      <c r="K6" s="116">
        <v>3</v>
      </c>
      <c r="L6" s="115"/>
    </row>
    <row r="7" spans="1:12" s="129" customFormat="1" ht="15" customHeight="1">
      <c r="A7" s="115" t="s">
        <v>17</v>
      </c>
      <c r="B7" s="115" t="s">
        <v>49</v>
      </c>
      <c r="C7" s="116">
        <v>1951</v>
      </c>
      <c r="D7" s="116">
        <v>1958</v>
      </c>
      <c r="E7" s="116">
        <v>8</v>
      </c>
      <c r="F7" s="116">
        <v>63</v>
      </c>
      <c r="G7" s="124">
        <v>39</v>
      </c>
      <c r="H7" s="116">
        <v>19</v>
      </c>
      <c r="I7" s="116">
        <v>5</v>
      </c>
      <c r="J7" s="118">
        <f t="shared" si="0"/>
        <v>0.6587301587301587</v>
      </c>
      <c r="K7" s="116">
        <v>2</v>
      </c>
      <c r="L7" s="115"/>
    </row>
    <row r="8" spans="1:12" s="129" customFormat="1" ht="15" customHeight="1">
      <c r="A8" s="115" t="s">
        <v>13</v>
      </c>
      <c r="B8" s="115" t="s">
        <v>37</v>
      </c>
      <c r="C8" s="116">
        <v>1987</v>
      </c>
      <c r="D8" s="116">
        <v>2003</v>
      </c>
      <c r="E8" s="116">
        <v>10</v>
      </c>
      <c r="F8" s="116">
        <v>69</v>
      </c>
      <c r="G8" s="124">
        <v>36</v>
      </c>
      <c r="H8" s="116">
        <v>33</v>
      </c>
      <c r="I8" s="116">
        <v>0</v>
      </c>
      <c r="J8" s="118">
        <f t="shared" si="0"/>
        <v>0.5217391304347826</v>
      </c>
      <c r="K8" s="116">
        <v>2</v>
      </c>
      <c r="L8" s="115"/>
    </row>
    <row r="9" spans="1:12" s="129" customFormat="1" ht="15" customHeight="1">
      <c r="A9" s="115" t="s">
        <v>15</v>
      </c>
      <c r="B9" s="115" t="s">
        <v>45</v>
      </c>
      <c r="C9" s="116">
        <v>1977</v>
      </c>
      <c r="D9" s="116">
        <v>1982</v>
      </c>
      <c r="E9" s="116">
        <v>6</v>
      </c>
      <c r="F9" s="116">
        <v>35</v>
      </c>
      <c r="G9" s="124">
        <v>23</v>
      </c>
      <c r="H9" s="116">
        <v>12</v>
      </c>
      <c r="I9" s="116">
        <v>0</v>
      </c>
      <c r="J9" s="118">
        <f t="shared" si="0"/>
        <v>0.6571428571428571</v>
      </c>
      <c r="K9" s="116">
        <v>3</v>
      </c>
      <c r="L9" s="115"/>
    </row>
    <row r="10" spans="1:12" s="129" customFormat="1" ht="15" customHeight="1">
      <c r="A10" s="115" t="s">
        <v>12</v>
      </c>
      <c r="B10" s="115" t="s">
        <v>34</v>
      </c>
      <c r="C10" s="116">
        <v>2008</v>
      </c>
      <c r="D10" s="116">
        <v>2011</v>
      </c>
      <c r="E10" s="116">
        <v>4</v>
      </c>
      <c r="F10" s="116">
        <v>28</v>
      </c>
      <c r="G10" s="124">
        <v>16</v>
      </c>
      <c r="H10" s="116">
        <v>12</v>
      </c>
      <c r="I10" s="116">
        <v>0</v>
      </c>
      <c r="J10" s="118">
        <f t="shared" si="0"/>
        <v>0.5714285714285714</v>
      </c>
      <c r="K10" s="116">
        <v>1</v>
      </c>
      <c r="L10" s="115"/>
    </row>
    <row r="11" spans="1:12" s="129" customFormat="1" ht="15" customHeight="1">
      <c r="A11" s="115" t="s">
        <v>20</v>
      </c>
      <c r="B11" s="115" t="s">
        <v>53</v>
      </c>
      <c r="C11" s="116">
        <v>1934</v>
      </c>
      <c r="D11" s="116">
        <v>1936</v>
      </c>
      <c r="E11" s="116">
        <v>3</v>
      </c>
      <c r="F11" s="116">
        <v>16</v>
      </c>
      <c r="G11" s="124">
        <v>15</v>
      </c>
      <c r="H11" s="116">
        <v>1</v>
      </c>
      <c r="I11" s="116">
        <v>0</v>
      </c>
      <c r="J11" s="118">
        <f t="shared" si="0"/>
        <v>0.9375</v>
      </c>
      <c r="K11" s="116">
        <v>3</v>
      </c>
      <c r="L11" s="115"/>
    </row>
    <row r="12" spans="1:12" s="129" customFormat="1" ht="15" customHeight="1">
      <c r="A12" s="115" t="s">
        <v>14</v>
      </c>
      <c r="B12" s="115" t="s">
        <v>42</v>
      </c>
      <c r="C12" s="116">
        <v>1984</v>
      </c>
      <c r="D12" s="116">
        <v>1986</v>
      </c>
      <c r="E12" s="116">
        <v>3</v>
      </c>
      <c r="F12" s="116">
        <v>18</v>
      </c>
      <c r="G12" s="124">
        <v>12</v>
      </c>
      <c r="H12" s="116">
        <v>6</v>
      </c>
      <c r="I12" s="116">
        <v>0</v>
      </c>
      <c r="J12" s="118">
        <f t="shared" si="0"/>
        <v>0.6666666666666666</v>
      </c>
      <c r="K12" s="116">
        <v>1</v>
      </c>
      <c r="L12" s="115"/>
    </row>
    <row r="13" spans="1:12" s="129" customFormat="1" ht="15" customHeight="1">
      <c r="A13" s="115" t="s">
        <v>46</v>
      </c>
      <c r="B13" s="115" t="s">
        <v>47</v>
      </c>
      <c r="C13" s="116">
        <v>1971</v>
      </c>
      <c r="D13" s="116">
        <v>1976</v>
      </c>
      <c r="E13" s="116">
        <v>6</v>
      </c>
      <c r="F13" s="116">
        <v>35</v>
      </c>
      <c r="G13" s="124">
        <v>11</v>
      </c>
      <c r="H13" s="116">
        <v>24</v>
      </c>
      <c r="I13" s="116">
        <v>0</v>
      </c>
      <c r="J13" s="118">
        <f t="shared" si="0"/>
        <v>0.3142857142857143</v>
      </c>
      <c r="K13" s="116"/>
      <c r="L13" s="115"/>
    </row>
    <row r="14" spans="1:12" s="129" customFormat="1" ht="15" customHeight="1">
      <c r="A14" s="115" t="s">
        <v>51</v>
      </c>
      <c r="B14" s="115" t="s">
        <v>58</v>
      </c>
      <c r="C14" s="116">
        <v>1941</v>
      </c>
      <c r="D14" s="116">
        <v>1943</v>
      </c>
      <c r="E14" s="116">
        <v>3</v>
      </c>
      <c r="F14" s="116">
        <v>13</v>
      </c>
      <c r="G14" s="124">
        <v>9</v>
      </c>
      <c r="H14" s="116">
        <v>3</v>
      </c>
      <c r="I14" s="116">
        <v>1</v>
      </c>
      <c r="J14" s="118">
        <f t="shared" si="0"/>
        <v>0.7307692307692307</v>
      </c>
      <c r="K14" s="116"/>
      <c r="L14" s="115"/>
    </row>
    <row r="15" spans="1:12" s="129" customFormat="1" ht="15" customHeight="1">
      <c r="A15" s="115" t="s">
        <v>21</v>
      </c>
      <c r="B15" s="115" t="s">
        <v>54</v>
      </c>
      <c r="C15" s="116">
        <v>1928</v>
      </c>
      <c r="D15" s="116">
        <v>1933</v>
      </c>
      <c r="E15" s="116">
        <v>6</v>
      </c>
      <c r="F15" s="116">
        <v>24</v>
      </c>
      <c r="G15" s="124">
        <v>9</v>
      </c>
      <c r="H15" s="116">
        <v>12</v>
      </c>
      <c r="I15" s="116">
        <v>3</v>
      </c>
      <c r="J15" s="118">
        <f t="shared" si="0"/>
        <v>0.4375</v>
      </c>
      <c r="K15" s="116">
        <v>1</v>
      </c>
      <c r="L15" s="115"/>
    </row>
    <row r="16" spans="1:12" s="129" customFormat="1" ht="15" customHeight="1">
      <c r="A16" s="115" t="s">
        <v>50</v>
      </c>
      <c r="B16" s="115" t="s">
        <v>37</v>
      </c>
      <c r="C16" s="116">
        <v>1947</v>
      </c>
      <c r="D16" s="116">
        <v>1950</v>
      </c>
      <c r="E16" s="116">
        <v>4</v>
      </c>
      <c r="F16" s="116">
        <v>14</v>
      </c>
      <c r="G16" s="124">
        <v>8</v>
      </c>
      <c r="H16" s="116">
        <v>4</v>
      </c>
      <c r="I16" s="116">
        <v>2</v>
      </c>
      <c r="J16" s="118">
        <f t="shared" si="0"/>
        <v>0.6428571428571429</v>
      </c>
      <c r="K16" s="116"/>
      <c r="L16" s="115"/>
    </row>
    <row r="17" spans="1:12" s="129" customFormat="1" ht="15" customHeight="1">
      <c r="A17" s="115" t="s">
        <v>35</v>
      </c>
      <c r="B17" s="115" t="s">
        <v>36</v>
      </c>
      <c r="C17" s="116">
        <v>2004</v>
      </c>
      <c r="D17" s="116">
        <v>2007</v>
      </c>
      <c r="E17" s="116">
        <v>4</v>
      </c>
      <c r="F17" s="116">
        <v>28</v>
      </c>
      <c r="G17" s="124">
        <v>8</v>
      </c>
      <c r="H17" s="116">
        <v>20</v>
      </c>
      <c r="I17" s="116">
        <v>0</v>
      </c>
      <c r="J17" s="118">
        <f t="shared" si="0"/>
        <v>0.2857142857142857</v>
      </c>
      <c r="K17" s="116"/>
      <c r="L17" s="115"/>
    </row>
    <row r="18" spans="1:12" s="129" customFormat="1" ht="15" customHeight="1">
      <c r="A18" s="115" t="s">
        <v>19</v>
      </c>
      <c r="B18" s="115" t="s">
        <v>52</v>
      </c>
      <c r="C18" s="116">
        <v>1937</v>
      </c>
      <c r="D18" s="116">
        <v>1938</v>
      </c>
      <c r="E18" s="116">
        <v>2</v>
      </c>
      <c r="F18" s="116">
        <v>10</v>
      </c>
      <c r="G18" s="124">
        <v>8</v>
      </c>
      <c r="H18" s="116">
        <v>0</v>
      </c>
      <c r="I18" s="116">
        <v>2</v>
      </c>
      <c r="J18" s="118">
        <f t="shared" si="0"/>
        <v>0.9</v>
      </c>
      <c r="K18" s="116">
        <v>1</v>
      </c>
      <c r="L18" s="115"/>
    </row>
    <row r="19" spans="1:12" s="129" customFormat="1" ht="15" customHeight="1">
      <c r="A19" s="119" t="s">
        <v>55</v>
      </c>
      <c r="B19" s="120" t="s">
        <v>56</v>
      </c>
      <c r="C19" s="116">
        <v>1925</v>
      </c>
      <c r="D19" s="116">
        <v>1927</v>
      </c>
      <c r="E19" s="116">
        <v>3</v>
      </c>
      <c r="F19" s="116">
        <v>8</v>
      </c>
      <c r="G19" s="124">
        <v>7</v>
      </c>
      <c r="H19" s="116">
        <v>0</v>
      </c>
      <c r="I19" s="116">
        <v>1</v>
      </c>
      <c r="J19" s="118">
        <f t="shared" si="0"/>
        <v>0.9375</v>
      </c>
      <c r="K19" s="116">
        <v>2</v>
      </c>
      <c r="L19" s="115"/>
    </row>
    <row r="20" spans="1:12" s="129" customFormat="1" ht="15" customHeight="1">
      <c r="A20" s="115" t="s">
        <v>18</v>
      </c>
      <c r="B20" s="115" t="s">
        <v>37</v>
      </c>
      <c r="C20" s="116">
        <v>1944</v>
      </c>
      <c r="D20" s="116">
        <v>1945</v>
      </c>
      <c r="E20" s="116">
        <v>2</v>
      </c>
      <c r="F20" s="116">
        <v>5</v>
      </c>
      <c r="G20" s="124">
        <v>5</v>
      </c>
      <c r="H20" s="116">
        <v>0</v>
      </c>
      <c r="I20" s="116">
        <v>0</v>
      </c>
      <c r="J20" s="118">
        <f t="shared" si="0"/>
        <v>1</v>
      </c>
      <c r="K20" s="116">
        <v>2</v>
      </c>
      <c r="L20" s="115"/>
    </row>
    <row r="21" spans="1:12" s="129" customFormat="1" ht="15" customHeight="1">
      <c r="A21" s="115" t="s">
        <v>40</v>
      </c>
      <c r="B21" s="115" t="s">
        <v>41</v>
      </c>
      <c r="C21" s="116">
        <v>1995</v>
      </c>
      <c r="D21" s="116">
        <v>1999</v>
      </c>
      <c r="E21" s="116">
        <v>5</v>
      </c>
      <c r="F21" s="116">
        <v>35</v>
      </c>
      <c r="G21" s="124">
        <v>5</v>
      </c>
      <c r="H21" s="116">
        <v>30</v>
      </c>
      <c r="I21" s="116">
        <v>0</v>
      </c>
      <c r="J21" s="118">
        <f t="shared" si="0"/>
        <v>0.14285714285714285</v>
      </c>
      <c r="K21" s="116"/>
      <c r="L21" s="115"/>
    </row>
    <row r="22" spans="1:12" s="129" customFormat="1" ht="15" customHeight="1">
      <c r="A22" s="115" t="s">
        <v>57</v>
      </c>
      <c r="B22" s="115" t="s">
        <v>59</v>
      </c>
      <c r="C22" s="116">
        <v>1939</v>
      </c>
      <c r="D22" s="116">
        <v>1940</v>
      </c>
      <c r="E22" s="116">
        <v>2</v>
      </c>
      <c r="F22" s="116">
        <v>8</v>
      </c>
      <c r="G22" s="124">
        <v>5</v>
      </c>
      <c r="H22" s="116">
        <v>3</v>
      </c>
      <c r="I22" s="116">
        <v>0</v>
      </c>
      <c r="J22" s="118">
        <f t="shared" si="0"/>
        <v>0.625</v>
      </c>
      <c r="K22" s="116"/>
      <c r="L22" s="115"/>
    </row>
    <row r="23" spans="1:12" s="129" customFormat="1" ht="15" customHeight="1">
      <c r="A23" s="115" t="s">
        <v>43</v>
      </c>
      <c r="B23" s="115" t="s">
        <v>44</v>
      </c>
      <c r="C23" s="116">
        <v>1983</v>
      </c>
      <c r="D23" s="116">
        <v>1983</v>
      </c>
      <c r="E23" s="116">
        <v>1</v>
      </c>
      <c r="F23" s="116">
        <v>6</v>
      </c>
      <c r="G23" s="124">
        <v>4</v>
      </c>
      <c r="H23" s="116">
        <v>2</v>
      </c>
      <c r="I23" s="116">
        <v>0</v>
      </c>
      <c r="J23" s="118">
        <f t="shared" si="0"/>
        <v>0.6666666666666666</v>
      </c>
      <c r="K23" s="116"/>
      <c r="L23" s="115"/>
    </row>
    <row r="24" spans="1:12" s="129" customFormat="1" ht="15" customHeight="1">
      <c r="A24" s="115" t="s">
        <v>38</v>
      </c>
      <c r="B24" s="115" t="s">
        <v>39</v>
      </c>
      <c r="C24" s="116">
        <v>2000</v>
      </c>
      <c r="D24" s="116">
        <v>2001</v>
      </c>
      <c r="E24" s="116">
        <v>2</v>
      </c>
      <c r="F24" s="116">
        <v>14</v>
      </c>
      <c r="G24" s="124">
        <v>1</v>
      </c>
      <c r="H24" s="116">
        <v>13</v>
      </c>
      <c r="I24" s="116">
        <v>0</v>
      </c>
      <c r="J24" s="118">
        <f t="shared" si="0"/>
        <v>0.07142857142857142</v>
      </c>
      <c r="K24" s="116"/>
      <c r="L24" s="115"/>
    </row>
    <row r="25" spans="1:12" s="129" customFormat="1" ht="15" customHeight="1">
      <c r="A25" s="115" t="s">
        <v>60</v>
      </c>
      <c r="B25" s="115" t="s">
        <v>61</v>
      </c>
      <c r="C25" s="116">
        <v>1946</v>
      </c>
      <c r="D25" s="116">
        <v>1946</v>
      </c>
      <c r="E25" s="116">
        <v>1</v>
      </c>
      <c r="F25" s="116">
        <v>2</v>
      </c>
      <c r="G25" s="124">
        <v>0</v>
      </c>
      <c r="H25" s="116">
        <v>2</v>
      </c>
      <c r="I25" s="116">
        <v>0</v>
      </c>
      <c r="J25" s="118">
        <f t="shared" si="0"/>
        <v>0</v>
      </c>
      <c r="K25" s="116"/>
      <c r="L25" s="115"/>
    </row>
    <row r="26" spans="7:10" s="129" customFormat="1" ht="15" customHeight="1">
      <c r="G26" s="131"/>
      <c r="J26" s="118"/>
    </row>
    <row r="27" spans="1:10" s="129" customFormat="1" ht="15" customHeight="1">
      <c r="A27" s="115" t="s">
        <v>62</v>
      </c>
      <c r="E27" s="116">
        <f>SUM(E5:E26)</f>
        <v>96</v>
      </c>
      <c r="F27" s="116">
        <f>SUM(F5:F26)</f>
        <v>580</v>
      </c>
      <c r="G27" s="124">
        <f>SUM(G5:G26)</f>
        <v>318</v>
      </c>
      <c r="H27" s="116">
        <f>SUM(H5:H26)</f>
        <v>246</v>
      </c>
      <c r="I27" s="116">
        <f>SUM(I5:I26)</f>
        <v>16</v>
      </c>
      <c r="J27" s="118">
        <f>SUM(G27+0.5*I27)/F27</f>
        <v>0.5620689655172414</v>
      </c>
    </row>
  </sheetData>
  <sheetProtection/>
  <mergeCells count="1">
    <mergeCell ref="A1:K1"/>
  </mergeCells>
  <printOptions horizontalCentered="1"/>
  <pageMargins left="0.7" right="0.7" top="0.75" bottom="0.75" header="0.3" footer="0.3"/>
  <pageSetup fitToHeight="1" fitToWidth="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5">
      <selection activeCell="J27" sqref="J27"/>
    </sheetView>
  </sheetViews>
  <sheetFormatPr defaultColWidth="9.140625" defaultRowHeight="12.75"/>
  <cols>
    <col min="1" max="1" width="13.140625" style="210" bestFit="1" customWidth="1"/>
    <col min="2" max="2" width="12.8515625" style="210" bestFit="1" customWidth="1"/>
    <col min="3" max="3" width="9.57421875" style="210" bestFit="1" customWidth="1"/>
    <col min="4" max="4" width="8.421875" style="210" bestFit="1" customWidth="1"/>
    <col min="5" max="5" width="8.8515625" style="210" bestFit="1" customWidth="1"/>
    <col min="6" max="6" width="10.140625" style="210" bestFit="1" customWidth="1"/>
    <col min="7" max="7" width="6.421875" style="210" bestFit="1" customWidth="1"/>
    <col min="8" max="9" width="5.57421875" style="210" bestFit="1" customWidth="1"/>
    <col min="10" max="10" width="7.57421875" style="210" bestFit="1" customWidth="1"/>
    <col min="11" max="11" width="18.421875" style="210" bestFit="1" customWidth="1"/>
    <col min="12" max="16384" width="9.140625" style="210" customWidth="1"/>
  </cols>
  <sheetData>
    <row r="1" spans="1:12" s="206" customFormat="1" ht="21">
      <c r="A1" s="248" t="s">
        <v>168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05"/>
    </row>
    <row r="2" spans="1:12" ht="6" customHeight="1">
      <c r="A2" s="207"/>
      <c r="B2" s="208"/>
      <c r="C2" s="208"/>
      <c r="D2" s="208"/>
      <c r="E2" s="208"/>
      <c r="F2" s="208"/>
      <c r="G2" s="208"/>
      <c r="H2" s="208"/>
      <c r="I2" s="208"/>
      <c r="J2" s="209"/>
      <c r="K2" s="208"/>
      <c r="L2" s="208"/>
    </row>
    <row r="3" spans="1:12" s="206" customFormat="1" ht="15">
      <c r="A3" s="211" t="s">
        <v>23</v>
      </c>
      <c r="B3" s="211" t="s">
        <v>24</v>
      </c>
      <c r="C3" s="211" t="s">
        <v>25</v>
      </c>
      <c r="D3" s="211" t="s">
        <v>26</v>
      </c>
      <c r="E3" s="211" t="s">
        <v>27</v>
      </c>
      <c r="F3" s="211" t="s">
        <v>28</v>
      </c>
      <c r="G3" s="211" t="s">
        <v>29</v>
      </c>
      <c r="H3" s="211" t="s">
        <v>30</v>
      </c>
      <c r="I3" s="211" t="s">
        <v>31</v>
      </c>
      <c r="J3" s="212" t="s">
        <v>32</v>
      </c>
      <c r="K3" s="211" t="s">
        <v>33</v>
      </c>
      <c r="L3" s="205"/>
    </row>
    <row r="4" spans="1:12" s="206" customFormat="1" ht="7.5" customHeight="1">
      <c r="A4" s="205"/>
      <c r="B4" s="205"/>
      <c r="C4" s="205"/>
      <c r="D4" s="205"/>
      <c r="E4" s="205"/>
      <c r="F4" s="205"/>
      <c r="G4" s="205"/>
      <c r="H4" s="205"/>
      <c r="I4" s="205"/>
      <c r="J4" s="213"/>
      <c r="K4" s="205"/>
      <c r="L4" s="205"/>
    </row>
    <row r="5" spans="1:12" s="206" customFormat="1" ht="15">
      <c r="A5" s="205" t="s">
        <v>18</v>
      </c>
      <c r="B5" s="205" t="s">
        <v>37</v>
      </c>
      <c r="C5" s="211">
        <v>1944</v>
      </c>
      <c r="D5" s="211">
        <v>1945</v>
      </c>
      <c r="E5" s="211">
        <v>2</v>
      </c>
      <c r="F5" s="211">
        <v>5</v>
      </c>
      <c r="G5" s="211">
        <v>5</v>
      </c>
      <c r="H5" s="211">
        <v>0</v>
      </c>
      <c r="I5" s="211">
        <v>0</v>
      </c>
      <c r="J5" s="212">
        <f aca="true" t="shared" si="0" ref="J5:J25">SUM(G5+0.5*I5)/F5</f>
        <v>1</v>
      </c>
      <c r="K5" s="211">
        <v>2</v>
      </c>
      <c r="L5" s="205"/>
    </row>
    <row r="6" spans="1:12" s="206" customFormat="1" ht="15">
      <c r="A6" s="205" t="s">
        <v>20</v>
      </c>
      <c r="B6" s="205" t="s">
        <v>53</v>
      </c>
      <c r="C6" s="211">
        <v>1934</v>
      </c>
      <c r="D6" s="211">
        <v>1936</v>
      </c>
      <c r="E6" s="211">
        <v>3</v>
      </c>
      <c r="F6" s="211">
        <v>16</v>
      </c>
      <c r="G6" s="211">
        <v>15</v>
      </c>
      <c r="H6" s="211">
        <v>1</v>
      </c>
      <c r="I6" s="211">
        <v>0</v>
      </c>
      <c r="J6" s="212">
        <f t="shared" si="0"/>
        <v>0.9375</v>
      </c>
      <c r="K6" s="211">
        <v>3</v>
      </c>
      <c r="L6" s="205"/>
    </row>
    <row r="7" spans="1:12" s="206" customFormat="1" ht="15">
      <c r="A7" s="214" t="s">
        <v>55</v>
      </c>
      <c r="B7" s="215" t="s">
        <v>56</v>
      </c>
      <c r="C7" s="211">
        <v>1925</v>
      </c>
      <c r="D7" s="211">
        <v>1927</v>
      </c>
      <c r="E7" s="211">
        <v>3</v>
      </c>
      <c r="F7" s="211">
        <v>8</v>
      </c>
      <c r="G7" s="211">
        <v>7</v>
      </c>
      <c r="H7" s="211">
        <v>0</v>
      </c>
      <c r="I7" s="211">
        <v>1</v>
      </c>
      <c r="J7" s="212">
        <f t="shared" si="0"/>
        <v>0.9375</v>
      </c>
      <c r="K7" s="211">
        <v>2</v>
      </c>
      <c r="L7" s="205"/>
    </row>
    <row r="8" spans="1:12" s="206" customFormat="1" ht="15">
      <c r="A8" s="205" t="s">
        <v>19</v>
      </c>
      <c r="B8" s="205" t="s">
        <v>52</v>
      </c>
      <c r="C8" s="211">
        <v>1937</v>
      </c>
      <c r="D8" s="211">
        <v>1938</v>
      </c>
      <c r="E8" s="211">
        <v>2</v>
      </c>
      <c r="F8" s="211">
        <v>10</v>
      </c>
      <c r="G8" s="211">
        <v>8</v>
      </c>
      <c r="H8" s="211">
        <v>0</v>
      </c>
      <c r="I8" s="211">
        <v>2</v>
      </c>
      <c r="J8" s="212">
        <f t="shared" si="0"/>
        <v>0.9</v>
      </c>
      <c r="K8" s="211">
        <v>1</v>
      </c>
      <c r="L8" s="205"/>
    </row>
    <row r="9" spans="1:12" s="206" customFormat="1" ht="15">
      <c r="A9" s="205" t="s">
        <v>51</v>
      </c>
      <c r="B9" s="205" t="s">
        <v>58</v>
      </c>
      <c r="C9" s="211">
        <v>1941</v>
      </c>
      <c r="D9" s="211">
        <v>1943</v>
      </c>
      <c r="E9" s="211">
        <v>3</v>
      </c>
      <c r="F9" s="211">
        <v>13</v>
      </c>
      <c r="G9" s="211">
        <v>9</v>
      </c>
      <c r="H9" s="211">
        <v>3</v>
      </c>
      <c r="I9" s="211">
        <v>1</v>
      </c>
      <c r="J9" s="212">
        <f t="shared" si="0"/>
        <v>0.7307692307692307</v>
      </c>
      <c r="K9" s="211"/>
      <c r="L9" s="205"/>
    </row>
    <row r="10" spans="1:12" s="206" customFormat="1" ht="15">
      <c r="A10" s="205" t="s">
        <v>63</v>
      </c>
      <c r="B10" s="205" t="s">
        <v>64</v>
      </c>
      <c r="C10" s="211">
        <v>2012</v>
      </c>
      <c r="D10" s="211">
        <v>2020</v>
      </c>
      <c r="E10" s="211">
        <v>9</v>
      </c>
      <c r="F10" s="211">
        <v>60</v>
      </c>
      <c r="G10" s="211">
        <v>40</v>
      </c>
      <c r="H10" s="211">
        <v>20</v>
      </c>
      <c r="I10" s="211">
        <v>0</v>
      </c>
      <c r="J10" s="212">
        <f t="shared" si="0"/>
        <v>0.6666666666666666</v>
      </c>
      <c r="K10" s="211">
        <v>3</v>
      </c>
      <c r="L10" s="205"/>
    </row>
    <row r="11" spans="1:12" s="206" customFormat="1" ht="15">
      <c r="A11" s="205" t="s">
        <v>14</v>
      </c>
      <c r="B11" s="205" t="s">
        <v>42</v>
      </c>
      <c r="C11" s="211">
        <v>1984</v>
      </c>
      <c r="D11" s="211">
        <v>1986</v>
      </c>
      <c r="E11" s="211">
        <v>3</v>
      </c>
      <c r="F11" s="211">
        <v>18</v>
      </c>
      <c r="G11" s="211">
        <v>12</v>
      </c>
      <c r="H11" s="211">
        <v>6</v>
      </c>
      <c r="I11" s="211">
        <v>0</v>
      </c>
      <c r="J11" s="212">
        <f t="shared" si="0"/>
        <v>0.6666666666666666</v>
      </c>
      <c r="K11" s="211">
        <v>1</v>
      </c>
      <c r="L11" s="205"/>
    </row>
    <row r="12" spans="1:12" s="206" customFormat="1" ht="15">
      <c r="A12" s="205" t="s">
        <v>43</v>
      </c>
      <c r="B12" s="205" t="s">
        <v>44</v>
      </c>
      <c r="C12" s="211">
        <v>1983</v>
      </c>
      <c r="D12" s="211">
        <v>1983</v>
      </c>
      <c r="E12" s="211">
        <v>1</v>
      </c>
      <c r="F12" s="211">
        <v>6</v>
      </c>
      <c r="G12" s="211">
        <v>4</v>
      </c>
      <c r="H12" s="211">
        <v>2</v>
      </c>
      <c r="I12" s="211">
        <v>0</v>
      </c>
      <c r="J12" s="212">
        <f t="shared" si="0"/>
        <v>0.6666666666666666</v>
      </c>
      <c r="K12" s="211"/>
      <c r="L12" s="205"/>
    </row>
    <row r="13" spans="1:12" s="206" customFormat="1" ht="15">
      <c r="A13" s="205" t="s">
        <v>17</v>
      </c>
      <c r="B13" s="205" t="s">
        <v>49</v>
      </c>
      <c r="C13" s="211">
        <v>1951</v>
      </c>
      <c r="D13" s="211">
        <v>1958</v>
      </c>
      <c r="E13" s="211">
        <v>8</v>
      </c>
      <c r="F13" s="211">
        <v>63</v>
      </c>
      <c r="G13" s="211">
        <v>39</v>
      </c>
      <c r="H13" s="211">
        <v>19</v>
      </c>
      <c r="I13" s="211">
        <v>5</v>
      </c>
      <c r="J13" s="212">
        <f t="shared" si="0"/>
        <v>0.6587301587301587</v>
      </c>
      <c r="K13" s="211">
        <v>2</v>
      </c>
      <c r="L13" s="205"/>
    </row>
    <row r="14" spans="1:12" s="206" customFormat="1" ht="15">
      <c r="A14" s="205" t="s">
        <v>15</v>
      </c>
      <c r="B14" s="205" t="s">
        <v>45</v>
      </c>
      <c r="C14" s="211">
        <v>1977</v>
      </c>
      <c r="D14" s="211">
        <v>1982</v>
      </c>
      <c r="E14" s="211">
        <v>6</v>
      </c>
      <c r="F14" s="211">
        <v>35</v>
      </c>
      <c r="G14" s="211">
        <v>23</v>
      </c>
      <c r="H14" s="211">
        <v>12</v>
      </c>
      <c r="I14" s="211">
        <v>0</v>
      </c>
      <c r="J14" s="212">
        <f t="shared" si="0"/>
        <v>0.6571428571428571</v>
      </c>
      <c r="K14" s="211">
        <v>3</v>
      </c>
      <c r="L14" s="205"/>
    </row>
    <row r="15" spans="1:12" s="206" customFormat="1" ht="15">
      <c r="A15" s="205" t="s">
        <v>16</v>
      </c>
      <c r="B15" s="205" t="s">
        <v>48</v>
      </c>
      <c r="C15" s="211">
        <v>1959</v>
      </c>
      <c r="D15" s="211">
        <v>1970</v>
      </c>
      <c r="E15" s="211">
        <v>12</v>
      </c>
      <c r="F15" s="211">
        <v>89</v>
      </c>
      <c r="G15" s="211">
        <v>57</v>
      </c>
      <c r="H15" s="211">
        <v>30</v>
      </c>
      <c r="I15" s="211">
        <v>2</v>
      </c>
      <c r="J15" s="212">
        <f t="shared" si="0"/>
        <v>0.651685393258427</v>
      </c>
      <c r="K15" s="211">
        <v>2</v>
      </c>
      <c r="L15" s="205"/>
    </row>
    <row r="16" spans="1:12" s="206" customFormat="1" ht="15">
      <c r="A16" s="205" t="s">
        <v>50</v>
      </c>
      <c r="B16" s="205" t="s">
        <v>37</v>
      </c>
      <c r="C16" s="211">
        <v>1947</v>
      </c>
      <c r="D16" s="211">
        <v>1950</v>
      </c>
      <c r="E16" s="211">
        <v>4</v>
      </c>
      <c r="F16" s="211">
        <v>14</v>
      </c>
      <c r="G16" s="211">
        <v>8</v>
      </c>
      <c r="H16" s="211">
        <v>4</v>
      </c>
      <c r="I16" s="211">
        <v>2</v>
      </c>
      <c r="J16" s="212">
        <f t="shared" si="0"/>
        <v>0.6428571428571429</v>
      </c>
      <c r="K16" s="211"/>
      <c r="L16" s="205"/>
    </row>
    <row r="17" spans="1:12" s="206" customFormat="1" ht="15">
      <c r="A17" s="205" t="s">
        <v>57</v>
      </c>
      <c r="B17" s="205" t="s">
        <v>59</v>
      </c>
      <c r="C17" s="211">
        <v>1939</v>
      </c>
      <c r="D17" s="211">
        <v>1940</v>
      </c>
      <c r="E17" s="211">
        <v>2</v>
      </c>
      <c r="F17" s="211">
        <v>8</v>
      </c>
      <c r="G17" s="211">
        <v>5</v>
      </c>
      <c r="H17" s="211">
        <v>3</v>
      </c>
      <c r="I17" s="211">
        <v>0</v>
      </c>
      <c r="J17" s="212">
        <f t="shared" si="0"/>
        <v>0.625</v>
      </c>
      <c r="K17" s="211"/>
      <c r="L17" s="205"/>
    </row>
    <row r="18" spans="1:12" s="206" customFormat="1" ht="15">
      <c r="A18" s="205" t="s">
        <v>12</v>
      </c>
      <c r="B18" s="205" t="s">
        <v>34</v>
      </c>
      <c r="C18" s="211">
        <v>2008</v>
      </c>
      <c r="D18" s="211">
        <v>2011</v>
      </c>
      <c r="E18" s="211">
        <v>4</v>
      </c>
      <c r="F18" s="211">
        <v>28</v>
      </c>
      <c r="G18" s="211">
        <v>16</v>
      </c>
      <c r="H18" s="211">
        <v>12</v>
      </c>
      <c r="I18" s="211">
        <v>0</v>
      </c>
      <c r="J18" s="212">
        <f t="shared" si="0"/>
        <v>0.5714285714285714</v>
      </c>
      <c r="K18" s="211">
        <v>1</v>
      </c>
      <c r="L18" s="205"/>
    </row>
    <row r="19" spans="1:12" s="206" customFormat="1" ht="15">
      <c r="A19" s="205" t="s">
        <v>13</v>
      </c>
      <c r="B19" s="205" t="s">
        <v>37</v>
      </c>
      <c r="C19" s="211">
        <v>1987</v>
      </c>
      <c r="D19" s="211">
        <v>2003</v>
      </c>
      <c r="E19" s="211">
        <v>10</v>
      </c>
      <c r="F19" s="211">
        <v>69</v>
      </c>
      <c r="G19" s="211">
        <v>36</v>
      </c>
      <c r="H19" s="211">
        <v>33</v>
      </c>
      <c r="I19" s="211">
        <v>0</v>
      </c>
      <c r="J19" s="212">
        <f t="shared" si="0"/>
        <v>0.5217391304347826</v>
      </c>
      <c r="K19" s="211">
        <v>2</v>
      </c>
      <c r="L19" s="205"/>
    </row>
    <row r="20" spans="1:12" s="206" customFormat="1" ht="15">
      <c r="A20" s="205" t="s">
        <v>21</v>
      </c>
      <c r="B20" s="205" t="s">
        <v>54</v>
      </c>
      <c r="C20" s="211">
        <v>1928</v>
      </c>
      <c r="D20" s="211">
        <v>1933</v>
      </c>
      <c r="E20" s="211">
        <v>6</v>
      </c>
      <c r="F20" s="211">
        <v>24</v>
      </c>
      <c r="G20" s="211">
        <v>9</v>
      </c>
      <c r="H20" s="211">
        <v>12</v>
      </c>
      <c r="I20" s="211">
        <v>3</v>
      </c>
      <c r="J20" s="212">
        <f t="shared" si="0"/>
        <v>0.4375</v>
      </c>
      <c r="K20" s="211">
        <v>1</v>
      </c>
      <c r="L20" s="205"/>
    </row>
    <row r="21" spans="1:12" s="206" customFormat="1" ht="15">
      <c r="A21" s="205" t="s">
        <v>46</v>
      </c>
      <c r="B21" s="205" t="s">
        <v>47</v>
      </c>
      <c r="C21" s="211">
        <v>1971</v>
      </c>
      <c r="D21" s="211">
        <v>1976</v>
      </c>
      <c r="E21" s="211">
        <v>6</v>
      </c>
      <c r="F21" s="211">
        <v>35</v>
      </c>
      <c r="G21" s="211">
        <v>11</v>
      </c>
      <c r="H21" s="211">
        <v>24</v>
      </c>
      <c r="I21" s="211">
        <v>0</v>
      </c>
      <c r="J21" s="212">
        <f t="shared" si="0"/>
        <v>0.3142857142857143</v>
      </c>
      <c r="K21" s="211"/>
      <c r="L21" s="205"/>
    </row>
    <row r="22" spans="1:12" s="206" customFormat="1" ht="15">
      <c r="A22" s="205" t="s">
        <v>35</v>
      </c>
      <c r="B22" s="205" t="s">
        <v>36</v>
      </c>
      <c r="C22" s="211">
        <v>2004</v>
      </c>
      <c r="D22" s="211">
        <v>2007</v>
      </c>
      <c r="E22" s="211">
        <v>4</v>
      </c>
      <c r="F22" s="211">
        <v>28</v>
      </c>
      <c r="G22" s="211">
        <v>8</v>
      </c>
      <c r="H22" s="211">
        <v>20</v>
      </c>
      <c r="I22" s="211">
        <v>0</v>
      </c>
      <c r="J22" s="212">
        <f t="shared" si="0"/>
        <v>0.2857142857142857</v>
      </c>
      <c r="K22" s="211"/>
      <c r="L22" s="205"/>
    </row>
    <row r="23" spans="1:12" s="206" customFormat="1" ht="15">
      <c r="A23" s="205" t="s">
        <v>40</v>
      </c>
      <c r="B23" s="205" t="s">
        <v>41</v>
      </c>
      <c r="C23" s="211">
        <v>1995</v>
      </c>
      <c r="D23" s="211">
        <v>1999</v>
      </c>
      <c r="E23" s="211">
        <v>5</v>
      </c>
      <c r="F23" s="211">
        <v>35</v>
      </c>
      <c r="G23" s="211">
        <v>5</v>
      </c>
      <c r="H23" s="211">
        <v>30</v>
      </c>
      <c r="I23" s="211">
        <v>0</v>
      </c>
      <c r="J23" s="212">
        <f t="shared" si="0"/>
        <v>0.14285714285714285</v>
      </c>
      <c r="K23" s="211"/>
      <c r="L23" s="205"/>
    </row>
    <row r="24" spans="1:12" s="206" customFormat="1" ht="15">
      <c r="A24" s="205" t="s">
        <v>38</v>
      </c>
      <c r="B24" s="205" t="s">
        <v>39</v>
      </c>
      <c r="C24" s="211">
        <v>2000</v>
      </c>
      <c r="D24" s="211">
        <v>2001</v>
      </c>
      <c r="E24" s="211">
        <v>2</v>
      </c>
      <c r="F24" s="211">
        <v>14</v>
      </c>
      <c r="G24" s="211">
        <v>1</v>
      </c>
      <c r="H24" s="211">
        <v>13</v>
      </c>
      <c r="I24" s="211">
        <v>0</v>
      </c>
      <c r="J24" s="212">
        <f t="shared" si="0"/>
        <v>0.07142857142857142</v>
      </c>
      <c r="K24" s="211"/>
      <c r="L24" s="205"/>
    </row>
    <row r="25" spans="1:12" s="206" customFormat="1" ht="15">
      <c r="A25" s="205" t="s">
        <v>60</v>
      </c>
      <c r="B25" s="205" t="s">
        <v>61</v>
      </c>
      <c r="C25" s="211">
        <v>1946</v>
      </c>
      <c r="D25" s="211">
        <v>1946</v>
      </c>
      <c r="E25" s="211">
        <v>1</v>
      </c>
      <c r="F25" s="211">
        <v>2</v>
      </c>
      <c r="G25" s="211">
        <v>0</v>
      </c>
      <c r="H25" s="211">
        <v>2</v>
      </c>
      <c r="I25" s="211">
        <v>0</v>
      </c>
      <c r="J25" s="212">
        <f t="shared" si="0"/>
        <v>0</v>
      </c>
      <c r="K25" s="211"/>
      <c r="L25" s="205"/>
    </row>
    <row r="26" s="206" customFormat="1" ht="11.25" customHeight="1">
      <c r="J26" s="213"/>
    </row>
    <row r="27" spans="1:10" s="206" customFormat="1" ht="15">
      <c r="A27" s="205" t="s">
        <v>62</v>
      </c>
      <c r="E27" s="211">
        <f>SUM(E5:E26)</f>
        <v>96</v>
      </c>
      <c r="F27" s="211">
        <f>SUM(F5:F26)</f>
        <v>580</v>
      </c>
      <c r="G27" s="211">
        <f>SUM(G5:G26)</f>
        <v>318</v>
      </c>
      <c r="H27" s="211">
        <f>SUM(H5:H26)</f>
        <v>246</v>
      </c>
      <c r="I27" s="211">
        <f>SUM(I5:I26)</f>
        <v>16</v>
      </c>
      <c r="J27" s="212">
        <f>SUM(G27+0.5*I27)/F27</f>
        <v>0.5620689655172414</v>
      </c>
    </row>
  </sheetData>
  <sheetProtection/>
  <mergeCells count="1">
    <mergeCell ref="A1:K1"/>
  </mergeCells>
  <printOptions horizontalCentered="1"/>
  <pageMargins left="0.7" right="0.7" top="0.75" bottom="0.75" header="0.3" footer="0.3"/>
  <pageSetup fitToHeight="1" fitToWidth="1" orientation="landscape" r:id="rId1"/>
  <ignoredErrors>
    <ignoredError sqref="J5:J25 E27:J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showGridLines="0" zoomScalePageLayoutView="0" workbookViewId="0" topLeftCell="A1">
      <selection activeCell="P9" sqref="P9"/>
    </sheetView>
  </sheetViews>
  <sheetFormatPr defaultColWidth="13.00390625" defaultRowHeight="12.75"/>
  <cols>
    <col min="1" max="1" width="7.57421875" style="74" bestFit="1" customWidth="1"/>
    <col min="2" max="2" width="6.57421875" style="74" bestFit="1" customWidth="1"/>
    <col min="3" max="4" width="5.57421875" style="74" bestFit="1" customWidth="1"/>
    <col min="5" max="5" width="4.140625" style="74" bestFit="1" customWidth="1"/>
    <col min="6" max="6" width="7.421875" style="74" bestFit="1" customWidth="1"/>
    <col min="7" max="8" width="5.57421875" style="74" bestFit="1" customWidth="1"/>
    <col min="9" max="9" width="4.140625" style="74" bestFit="1" customWidth="1"/>
    <col min="10" max="10" width="7.57421875" style="74" bestFit="1" customWidth="1"/>
    <col min="11" max="11" width="13.57421875" style="74" bestFit="1" customWidth="1"/>
    <col min="12" max="12" width="12.140625" style="74" bestFit="1" customWidth="1"/>
    <col min="13" max="13" width="14.421875" style="74" bestFit="1" customWidth="1"/>
    <col min="14" max="14" width="15.57421875" style="74" bestFit="1" customWidth="1"/>
    <col min="15" max="15" width="13.140625" style="74" bestFit="1" customWidth="1"/>
    <col min="16" max="16384" width="13.00390625" style="74" customWidth="1"/>
  </cols>
  <sheetData>
    <row r="1" spans="1:15" s="73" customFormat="1" ht="21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76" customFormat="1" ht="18">
      <c r="A2" s="75" t="s">
        <v>0</v>
      </c>
      <c r="B2" s="75" t="s">
        <v>1</v>
      </c>
      <c r="C2" s="75" t="s">
        <v>2</v>
      </c>
      <c r="D2" s="75" t="s">
        <v>5</v>
      </c>
      <c r="E2" s="75" t="s">
        <v>3</v>
      </c>
      <c r="F2" s="75" t="s">
        <v>4</v>
      </c>
      <c r="G2" s="75" t="s">
        <v>2</v>
      </c>
      <c r="H2" s="75" t="s">
        <v>5</v>
      </c>
      <c r="I2" s="75" t="s">
        <v>3</v>
      </c>
      <c r="J2" s="75" t="s">
        <v>6</v>
      </c>
      <c r="K2" s="75" t="s">
        <v>7</v>
      </c>
      <c r="L2" s="75" t="s">
        <v>8</v>
      </c>
      <c r="M2" s="75" t="s">
        <v>9</v>
      </c>
      <c r="N2" s="75" t="s">
        <v>10</v>
      </c>
      <c r="O2" s="75" t="s">
        <v>11</v>
      </c>
    </row>
    <row r="3" ht="4.5" customHeight="1"/>
    <row r="4" spans="1:15" ht="15.75" customHeight="1">
      <c r="A4" s="77">
        <v>2020</v>
      </c>
      <c r="B4" s="77">
        <v>8</v>
      </c>
      <c r="C4" s="77">
        <v>6</v>
      </c>
      <c r="D4" s="77">
        <v>2</v>
      </c>
      <c r="E4" s="77">
        <v>0</v>
      </c>
      <c r="F4" s="77">
        <v>4</v>
      </c>
      <c r="G4" s="77">
        <v>3</v>
      </c>
      <c r="H4" s="77">
        <v>1</v>
      </c>
      <c r="I4" s="77">
        <v>0</v>
      </c>
      <c r="J4" s="77">
        <v>2</v>
      </c>
      <c r="K4" s="77">
        <v>3</v>
      </c>
      <c r="L4" s="77">
        <v>1</v>
      </c>
      <c r="M4" s="77">
        <v>258</v>
      </c>
      <c r="N4" s="77">
        <v>147</v>
      </c>
      <c r="O4" s="77" t="s">
        <v>63</v>
      </c>
    </row>
    <row r="5" spans="1:15" s="185" customFormat="1" ht="15.75" customHeight="1">
      <c r="A5" s="77">
        <v>2019</v>
      </c>
      <c r="B5" s="77">
        <v>9</v>
      </c>
      <c r="C5" s="77">
        <v>4</v>
      </c>
      <c r="D5" s="77">
        <v>5</v>
      </c>
      <c r="E5" s="77">
        <v>0</v>
      </c>
      <c r="F5" s="77">
        <v>7</v>
      </c>
      <c r="G5" s="77">
        <v>2</v>
      </c>
      <c r="H5" s="77">
        <v>5</v>
      </c>
      <c r="I5" s="77">
        <v>0</v>
      </c>
      <c r="J5" s="77">
        <v>5</v>
      </c>
      <c r="K5" s="77">
        <v>0</v>
      </c>
      <c r="L5" s="77">
        <v>0</v>
      </c>
      <c r="M5" s="77">
        <v>229</v>
      </c>
      <c r="N5" s="77">
        <v>203</v>
      </c>
      <c r="O5" s="77" t="s">
        <v>63</v>
      </c>
    </row>
    <row r="6" spans="1:15" s="184" customFormat="1" ht="15.75" customHeight="1">
      <c r="A6" s="77">
        <v>2018</v>
      </c>
      <c r="B6" s="77">
        <v>11</v>
      </c>
      <c r="C6" s="77">
        <v>9</v>
      </c>
      <c r="D6" s="77">
        <v>2</v>
      </c>
      <c r="E6" s="77">
        <v>0</v>
      </c>
      <c r="F6" s="77">
        <v>7</v>
      </c>
      <c r="G6" s="77">
        <v>6</v>
      </c>
      <c r="H6" s="77">
        <v>1</v>
      </c>
      <c r="I6" s="77">
        <v>0</v>
      </c>
      <c r="J6" s="77">
        <v>2</v>
      </c>
      <c r="K6" s="77">
        <v>1</v>
      </c>
      <c r="L6" s="77">
        <v>1</v>
      </c>
      <c r="M6" s="77">
        <v>350</v>
      </c>
      <c r="N6" s="77">
        <v>95</v>
      </c>
      <c r="O6" s="77" t="s">
        <v>63</v>
      </c>
    </row>
    <row r="7" spans="1:15" s="184" customFormat="1" ht="15" customHeight="1">
      <c r="A7" s="77">
        <v>2017</v>
      </c>
      <c r="B7" s="77">
        <v>11</v>
      </c>
      <c r="C7" s="77">
        <v>9</v>
      </c>
      <c r="D7" s="77">
        <v>2</v>
      </c>
      <c r="E7" s="77">
        <v>0</v>
      </c>
      <c r="F7" s="77">
        <v>7</v>
      </c>
      <c r="G7" s="77">
        <v>6</v>
      </c>
      <c r="H7" s="77">
        <v>1</v>
      </c>
      <c r="I7" s="77">
        <v>0</v>
      </c>
      <c r="J7" s="77">
        <v>1</v>
      </c>
      <c r="K7" s="77">
        <v>1</v>
      </c>
      <c r="L7" s="77">
        <v>1</v>
      </c>
      <c r="M7" s="77">
        <v>344</v>
      </c>
      <c r="N7" s="77">
        <v>176</v>
      </c>
      <c r="O7" s="77" t="s">
        <v>63</v>
      </c>
    </row>
    <row r="8" spans="1:15" s="76" customFormat="1" ht="0" customHeight="1" hidden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s="78" customFormat="1" ht="15" customHeight="1">
      <c r="A9" s="77">
        <v>2016</v>
      </c>
      <c r="B9" s="77">
        <v>10</v>
      </c>
      <c r="C9" s="77">
        <v>6</v>
      </c>
      <c r="D9" s="77">
        <v>4</v>
      </c>
      <c r="E9" s="77">
        <v>0</v>
      </c>
      <c r="F9" s="77">
        <v>7</v>
      </c>
      <c r="G9" s="77">
        <v>5</v>
      </c>
      <c r="H9" s="77">
        <v>2</v>
      </c>
      <c r="I9" s="77">
        <v>0</v>
      </c>
      <c r="J9" s="77">
        <v>3</v>
      </c>
      <c r="K9" s="77">
        <v>0</v>
      </c>
      <c r="L9" s="77">
        <v>1</v>
      </c>
      <c r="M9" s="77">
        <v>254</v>
      </c>
      <c r="N9" s="77">
        <v>190</v>
      </c>
      <c r="O9" s="77" t="s">
        <v>63</v>
      </c>
    </row>
    <row r="10" spans="1:15" s="78" customFormat="1" ht="15" customHeight="1">
      <c r="A10" s="77">
        <v>2015</v>
      </c>
      <c r="B10" s="77">
        <v>9</v>
      </c>
      <c r="C10" s="77">
        <v>4</v>
      </c>
      <c r="D10" s="77">
        <v>5</v>
      </c>
      <c r="E10" s="77">
        <v>0</v>
      </c>
      <c r="F10" s="77">
        <v>7</v>
      </c>
      <c r="G10" s="77">
        <v>3</v>
      </c>
      <c r="H10" s="77">
        <v>4</v>
      </c>
      <c r="I10" s="77">
        <v>0</v>
      </c>
      <c r="J10" s="77">
        <v>4</v>
      </c>
      <c r="K10" s="77">
        <v>0</v>
      </c>
      <c r="L10" s="77">
        <v>0</v>
      </c>
      <c r="M10" s="77">
        <v>274</v>
      </c>
      <c r="N10" s="77">
        <v>263</v>
      </c>
      <c r="O10" s="77" t="s">
        <v>63</v>
      </c>
    </row>
    <row r="11" spans="1:15" s="78" customFormat="1" ht="15" customHeight="1">
      <c r="A11" s="77">
        <v>2014</v>
      </c>
      <c r="B11" s="77">
        <v>9</v>
      </c>
      <c r="C11" s="77">
        <v>3</v>
      </c>
      <c r="D11" s="77">
        <v>6</v>
      </c>
      <c r="E11" s="77">
        <v>0</v>
      </c>
      <c r="F11" s="77">
        <v>7</v>
      </c>
      <c r="G11" s="77">
        <v>2</v>
      </c>
      <c r="H11" s="77">
        <v>5</v>
      </c>
      <c r="I11" s="77">
        <v>0</v>
      </c>
      <c r="J11" s="77">
        <v>6</v>
      </c>
      <c r="K11" s="77">
        <v>0</v>
      </c>
      <c r="L11" s="77">
        <v>0</v>
      </c>
      <c r="M11" s="77">
        <v>246</v>
      </c>
      <c r="N11" s="77">
        <v>263</v>
      </c>
      <c r="O11" s="77" t="s">
        <v>63</v>
      </c>
    </row>
    <row r="12" spans="1:15" s="76" customFormat="1" ht="15" customHeight="1">
      <c r="A12" s="77">
        <v>2013</v>
      </c>
      <c r="B12" s="77">
        <v>10</v>
      </c>
      <c r="C12" s="77">
        <v>8</v>
      </c>
      <c r="D12" s="77">
        <v>2</v>
      </c>
      <c r="E12" s="77">
        <v>0</v>
      </c>
      <c r="F12" s="77">
        <v>7</v>
      </c>
      <c r="G12" s="77">
        <v>6</v>
      </c>
      <c r="H12" s="77">
        <v>1</v>
      </c>
      <c r="I12" s="77">
        <v>0</v>
      </c>
      <c r="J12" s="77">
        <v>1</v>
      </c>
      <c r="K12" s="77">
        <v>0</v>
      </c>
      <c r="L12" s="77">
        <v>1</v>
      </c>
      <c r="M12" s="77">
        <v>358</v>
      </c>
      <c r="N12" s="77">
        <v>126</v>
      </c>
      <c r="O12" s="77" t="s">
        <v>63</v>
      </c>
    </row>
    <row r="13" spans="1:15" ht="15" customHeight="1">
      <c r="A13" s="77">
        <v>2012</v>
      </c>
      <c r="B13" s="77">
        <v>10</v>
      </c>
      <c r="C13" s="77">
        <v>8</v>
      </c>
      <c r="D13" s="77">
        <v>2</v>
      </c>
      <c r="E13" s="77">
        <v>0</v>
      </c>
      <c r="F13" s="77">
        <v>7</v>
      </c>
      <c r="G13" s="77">
        <v>6</v>
      </c>
      <c r="H13" s="77">
        <v>1</v>
      </c>
      <c r="I13" s="77">
        <v>0</v>
      </c>
      <c r="J13" s="77">
        <v>1</v>
      </c>
      <c r="K13" s="77">
        <v>0</v>
      </c>
      <c r="L13" s="77">
        <v>1</v>
      </c>
      <c r="M13" s="77">
        <v>379</v>
      </c>
      <c r="N13" s="77">
        <v>161</v>
      </c>
      <c r="O13" s="77" t="s">
        <v>63</v>
      </c>
    </row>
    <row r="14" spans="1:15" ht="15" customHeight="1">
      <c r="A14" s="77">
        <v>2011</v>
      </c>
      <c r="B14" s="77">
        <v>9</v>
      </c>
      <c r="C14" s="77">
        <v>3</v>
      </c>
      <c r="D14" s="77">
        <v>6</v>
      </c>
      <c r="E14" s="77">
        <v>0</v>
      </c>
      <c r="F14" s="77">
        <v>7</v>
      </c>
      <c r="G14" s="77">
        <v>2</v>
      </c>
      <c r="H14" s="77">
        <v>5</v>
      </c>
      <c r="I14" s="77">
        <v>0</v>
      </c>
      <c r="J14" s="77">
        <v>6</v>
      </c>
      <c r="K14" s="77">
        <v>0</v>
      </c>
      <c r="L14" s="77">
        <v>0</v>
      </c>
      <c r="M14" s="77">
        <v>159</v>
      </c>
      <c r="N14" s="77">
        <v>245</v>
      </c>
      <c r="O14" s="77" t="s">
        <v>12</v>
      </c>
    </row>
    <row r="15" spans="1:15" ht="15" customHeight="1">
      <c r="A15" s="79">
        <v>2010</v>
      </c>
      <c r="B15" s="79">
        <v>10</v>
      </c>
      <c r="C15" s="79">
        <v>9</v>
      </c>
      <c r="D15" s="79">
        <v>1</v>
      </c>
      <c r="E15" s="79">
        <v>0</v>
      </c>
      <c r="F15" s="79">
        <v>7</v>
      </c>
      <c r="G15" s="79">
        <v>7</v>
      </c>
      <c r="H15" s="79">
        <v>0</v>
      </c>
      <c r="I15" s="79">
        <v>0</v>
      </c>
      <c r="J15" s="79">
        <v>1</v>
      </c>
      <c r="K15" s="79">
        <v>0</v>
      </c>
      <c r="L15" s="79">
        <v>1</v>
      </c>
      <c r="M15" s="79">
        <v>362</v>
      </c>
      <c r="N15" s="79">
        <v>104</v>
      </c>
      <c r="O15" s="79" t="s">
        <v>12</v>
      </c>
    </row>
    <row r="16" spans="1:15" ht="15" customHeight="1">
      <c r="A16" s="77">
        <v>2009</v>
      </c>
      <c r="B16" s="77">
        <v>11</v>
      </c>
      <c r="C16" s="77">
        <v>7</v>
      </c>
      <c r="D16" s="77">
        <v>4</v>
      </c>
      <c r="E16" s="77">
        <v>0</v>
      </c>
      <c r="F16" s="77">
        <v>7</v>
      </c>
      <c r="G16" s="77">
        <v>5</v>
      </c>
      <c r="H16" s="77">
        <v>2</v>
      </c>
      <c r="I16" s="77">
        <v>0</v>
      </c>
      <c r="J16" s="77">
        <v>2</v>
      </c>
      <c r="K16" s="77">
        <v>1</v>
      </c>
      <c r="L16" s="77">
        <v>1</v>
      </c>
      <c r="M16" s="77">
        <v>228</v>
      </c>
      <c r="N16" s="77">
        <v>148</v>
      </c>
      <c r="O16" s="77" t="s">
        <v>12</v>
      </c>
    </row>
    <row r="17" spans="1:15" ht="15" customHeight="1">
      <c r="A17" s="77">
        <v>2008</v>
      </c>
      <c r="B17" s="77">
        <v>9</v>
      </c>
      <c r="C17" s="77">
        <v>3</v>
      </c>
      <c r="D17" s="77">
        <v>6</v>
      </c>
      <c r="E17" s="77">
        <v>0</v>
      </c>
      <c r="F17" s="77">
        <v>7</v>
      </c>
      <c r="G17" s="77">
        <v>2</v>
      </c>
      <c r="H17" s="77">
        <v>5</v>
      </c>
      <c r="I17" s="77">
        <v>0</v>
      </c>
      <c r="J17" s="77">
        <v>6</v>
      </c>
      <c r="K17" s="77">
        <v>0</v>
      </c>
      <c r="L17" s="77">
        <v>0</v>
      </c>
      <c r="M17" s="77">
        <v>193</v>
      </c>
      <c r="N17" s="77">
        <v>234</v>
      </c>
      <c r="O17" s="77" t="s">
        <v>12</v>
      </c>
    </row>
    <row r="18" spans="1:15" ht="15" customHeight="1">
      <c r="A18" s="77">
        <v>2007</v>
      </c>
      <c r="B18" s="77">
        <v>9</v>
      </c>
      <c r="C18" s="77">
        <v>4</v>
      </c>
      <c r="D18" s="77">
        <v>5</v>
      </c>
      <c r="E18" s="77">
        <v>0</v>
      </c>
      <c r="F18" s="77">
        <v>7</v>
      </c>
      <c r="G18" s="77">
        <v>3</v>
      </c>
      <c r="H18" s="77">
        <v>4</v>
      </c>
      <c r="I18" s="77">
        <v>0</v>
      </c>
      <c r="J18" s="77">
        <v>5</v>
      </c>
      <c r="K18" s="77">
        <v>0</v>
      </c>
      <c r="L18" s="77">
        <v>0</v>
      </c>
      <c r="M18" s="77">
        <v>139</v>
      </c>
      <c r="N18" s="77">
        <v>216</v>
      </c>
      <c r="O18" s="77" t="s">
        <v>35</v>
      </c>
    </row>
    <row r="19" spans="1:15" ht="15" customHeight="1">
      <c r="A19" s="77">
        <v>2006</v>
      </c>
      <c r="B19" s="77">
        <v>9</v>
      </c>
      <c r="C19" s="77">
        <v>5</v>
      </c>
      <c r="D19" s="77">
        <v>4</v>
      </c>
      <c r="E19" s="77">
        <v>0</v>
      </c>
      <c r="F19" s="77">
        <v>7</v>
      </c>
      <c r="G19" s="77">
        <v>3</v>
      </c>
      <c r="H19" s="77">
        <v>4</v>
      </c>
      <c r="I19" s="77">
        <v>0</v>
      </c>
      <c r="J19" s="77">
        <v>5</v>
      </c>
      <c r="K19" s="77">
        <v>0</v>
      </c>
      <c r="L19" s="77">
        <v>0</v>
      </c>
      <c r="M19" s="77">
        <v>237</v>
      </c>
      <c r="N19" s="77">
        <v>161</v>
      </c>
      <c r="O19" s="77" t="s">
        <v>35</v>
      </c>
    </row>
    <row r="20" spans="1:15" ht="15" customHeight="1">
      <c r="A20" s="77">
        <v>2005</v>
      </c>
      <c r="B20" s="77">
        <v>9</v>
      </c>
      <c r="C20" s="77">
        <v>3</v>
      </c>
      <c r="D20" s="77">
        <v>6</v>
      </c>
      <c r="E20" s="77">
        <v>0</v>
      </c>
      <c r="F20" s="77">
        <v>7</v>
      </c>
      <c r="G20" s="77">
        <v>2</v>
      </c>
      <c r="H20" s="77">
        <v>5</v>
      </c>
      <c r="I20" s="77">
        <v>0</v>
      </c>
      <c r="J20" s="77">
        <v>5</v>
      </c>
      <c r="K20" s="77">
        <v>0</v>
      </c>
      <c r="L20" s="77">
        <v>0</v>
      </c>
      <c r="M20" s="77">
        <v>139</v>
      </c>
      <c r="N20" s="77">
        <v>225</v>
      </c>
      <c r="O20" s="77" t="s">
        <v>35</v>
      </c>
    </row>
    <row r="21" spans="1:15" ht="15" customHeight="1">
      <c r="A21" s="77">
        <v>2004</v>
      </c>
      <c r="B21" s="77">
        <v>9</v>
      </c>
      <c r="C21" s="77">
        <v>0</v>
      </c>
      <c r="D21" s="77">
        <v>9</v>
      </c>
      <c r="E21" s="77">
        <v>0</v>
      </c>
      <c r="F21" s="77">
        <v>7</v>
      </c>
      <c r="G21" s="77">
        <v>0</v>
      </c>
      <c r="H21" s="77">
        <v>7</v>
      </c>
      <c r="I21" s="77">
        <v>0</v>
      </c>
      <c r="J21" s="77">
        <v>8</v>
      </c>
      <c r="K21" s="77">
        <v>0</v>
      </c>
      <c r="L21" s="77">
        <v>0</v>
      </c>
      <c r="M21" s="77">
        <v>79</v>
      </c>
      <c r="N21" s="77">
        <v>309</v>
      </c>
      <c r="O21" s="77" t="s">
        <v>35</v>
      </c>
    </row>
    <row r="22" spans="1:15" ht="15" customHeight="1">
      <c r="A22" s="77">
        <v>2003</v>
      </c>
      <c r="B22" s="77">
        <v>9</v>
      </c>
      <c r="C22" s="77">
        <v>5</v>
      </c>
      <c r="D22" s="77">
        <v>4</v>
      </c>
      <c r="E22" s="77">
        <v>0</v>
      </c>
      <c r="F22" s="77">
        <v>7</v>
      </c>
      <c r="G22" s="77">
        <v>4</v>
      </c>
      <c r="H22" s="77">
        <v>3</v>
      </c>
      <c r="I22" s="77">
        <v>0</v>
      </c>
      <c r="J22" s="77">
        <v>4</v>
      </c>
      <c r="K22" s="77">
        <v>0</v>
      </c>
      <c r="L22" s="77">
        <v>0</v>
      </c>
      <c r="M22" s="77">
        <v>100</v>
      </c>
      <c r="N22" s="77">
        <v>130</v>
      </c>
      <c r="O22" s="77" t="s">
        <v>13</v>
      </c>
    </row>
    <row r="23" spans="1:15" ht="15" customHeight="1">
      <c r="A23" s="77">
        <v>2002</v>
      </c>
      <c r="B23" s="77">
        <v>9</v>
      </c>
      <c r="C23" s="77">
        <v>2</v>
      </c>
      <c r="D23" s="77">
        <v>7</v>
      </c>
      <c r="E23" s="77">
        <v>0</v>
      </c>
      <c r="F23" s="77">
        <v>7</v>
      </c>
      <c r="G23" s="77">
        <v>2</v>
      </c>
      <c r="H23" s="77">
        <v>5</v>
      </c>
      <c r="I23" s="77">
        <v>0</v>
      </c>
      <c r="J23" s="77">
        <v>6</v>
      </c>
      <c r="K23" s="77">
        <v>0</v>
      </c>
      <c r="L23" s="77">
        <v>0</v>
      </c>
      <c r="M23" s="77">
        <v>115</v>
      </c>
      <c r="N23" s="77">
        <v>230</v>
      </c>
      <c r="O23" s="77" t="s">
        <v>13</v>
      </c>
    </row>
    <row r="24" spans="1:15" ht="15" customHeight="1">
      <c r="A24" s="77">
        <v>2001</v>
      </c>
      <c r="B24" s="77">
        <v>9</v>
      </c>
      <c r="C24" s="77">
        <v>1</v>
      </c>
      <c r="D24" s="77">
        <v>8</v>
      </c>
      <c r="E24" s="77">
        <v>0</v>
      </c>
      <c r="F24" s="77">
        <v>7</v>
      </c>
      <c r="G24" s="77">
        <v>1</v>
      </c>
      <c r="H24" s="77">
        <v>6</v>
      </c>
      <c r="I24" s="77">
        <v>0</v>
      </c>
      <c r="J24" s="77">
        <v>7</v>
      </c>
      <c r="K24" s="77">
        <v>0</v>
      </c>
      <c r="L24" s="77">
        <v>0</v>
      </c>
      <c r="M24" s="77">
        <v>20</v>
      </c>
      <c r="N24" s="77">
        <v>295</v>
      </c>
      <c r="O24" s="77" t="s">
        <v>38</v>
      </c>
    </row>
    <row r="25" spans="1:15" ht="15" customHeight="1">
      <c r="A25" s="77">
        <v>2000</v>
      </c>
      <c r="B25" s="77">
        <v>9</v>
      </c>
      <c r="C25" s="77">
        <v>0</v>
      </c>
      <c r="D25" s="77">
        <v>9</v>
      </c>
      <c r="E25" s="77">
        <v>0</v>
      </c>
      <c r="F25" s="77">
        <v>7</v>
      </c>
      <c r="G25" s="77">
        <v>0</v>
      </c>
      <c r="H25" s="77">
        <v>7</v>
      </c>
      <c r="I25" s="77">
        <v>0</v>
      </c>
      <c r="J25" s="77">
        <v>8</v>
      </c>
      <c r="K25" s="77">
        <v>0</v>
      </c>
      <c r="L25" s="77">
        <v>0</v>
      </c>
      <c r="M25" s="77">
        <v>26</v>
      </c>
      <c r="N25" s="77">
        <v>376</v>
      </c>
      <c r="O25" s="77" t="s">
        <v>38</v>
      </c>
    </row>
    <row r="26" spans="1:15" ht="15" customHeight="1">
      <c r="A26" s="77">
        <v>1999</v>
      </c>
      <c r="B26" s="77">
        <v>9</v>
      </c>
      <c r="C26" s="77">
        <v>1</v>
      </c>
      <c r="D26" s="77">
        <v>8</v>
      </c>
      <c r="E26" s="77">
        <v>0</v>
      </c>
      <c r="F26" s="77">
        <v>7</v>
      </c>
      <c r="G26" s="77">
        <v>1</v>
      </c>
      <c r="H26" s="77">
        <v>6</v>
      </c>
      <c r="I26" s="77">
        <v>0</v>
      </c>
      <c r="J26" s="77">
        <v>7</v>
      </c>
      <c r="K26" s="77">
        <v>0</v>
      </c>
      <c r="L26" s="77">
        <v>0</v>
      </c>
      <c r="M26" s="77">
        <v>75</v>
      </c>
      <c r="N26" s="77">
        <v>263</v>
      </c>
      <c r="O26" s="77" t="s">
        <v>40</v>
      </c>
    </row>
    <row r="27" spans="1:15" ht="15" customHeight="1">
      <c r="A27" s="77">
        <v>1998</v>
      </c>
      <c r="B27" s="77">
        <v>9</v>
      </c>
      <c r="C27" s="77">
        <v>1</v>
      </c>
      <c r="D27" s="77">
        <v>8</v>
      </c>
      <c r="E27" s="77">
        <v>0</v>
      </c>
      <c r="F27" s="77">
        <v>7</v>
      </c>
      <c r="G27" s="77">
        <v>1</v>
      </c>
      <c r="H27" s="77">
        <v>6</v>
      </c>
      <c r="I27" s="77">
        <v>0</v>
      </c>
      <c r="J27" s="77">
        <v>7</v>
      </c>
      <c r="K27" s="77">
        <v>0</v>
      </c>
      <c r="L27" s="77">
        <v>0</v>
      </c>
      <c r="M27" s="77">
        <v>156</v>
      </c>
      <c r="N27" s="77">
        <v>267</v>
      </c>
      <c r="O27" s="77" t="s">
        <v>40</v>
      </c>
    </row>
    <row r="28" spans="1:15" ht="15" customHeight="1">
      <c r="A28" s="77">
        <v>1997</v>
      </c>
      <c r="B28" s="77">
        <v>9</v>
      </c>
      <c r="C28" s="77">
        <v>2</v>
      </c>
      <c r="D28" s="77">
        <v>7</v>
      </c>
      <c r="E28" s="77">
        <v>0</v>
      </c>
      <c r="F28" s="77">
        <v>7</v>
      </c>
      <c r="G28" s="77">
        <v>0</v>
      </c>
      <c r="H28" s="77">
        <v>7</v>
      </c>
      <c r="I28" s="77">
        <v>0</v>
      </c>
      <c r="J28" s="77">
        <v>8</v>
      </c>
      <c r="K28" s="77">
        <v>0</v>
      </c>
      <c r="L28" s="77">
        <v>0</v>
      </c>
      <c r="M28" s="77">
        <v>106</v>
      </c>
      <c r="N28" s="77">
        <v>273</v>
      </c>
      <c r="O28" s="77" t="s">
        <v>40</v>
      </c>
    </row>
    <row r="29" spans="1:15" ht="15" customHeight="1">
      <c r="A29" s="77">
        <v>1996</v>
      </c>
      <c r="B29" s="77">
        <v>9</v>
      </c>
      <c r="C29" s="77">
        <v>3</v>
      </c>
      <c r="D29" s="77">
        <v>6</v>
      </c>
      <c r="E29" s="77">
        <v>0</v>
      </c>
      <c r="F29" s="77">
        <v>7</v>
      </c>
      <c r="G29" s="77">
        <v>2</v>
      </c>
      <c r="H29" s="77">
        <v>5</v>
      </c>
      <c r="I29" s="77">
        <v>0</v>
      </c>
      <c r="J29" s="77">
        <v>6</v>
      </c>
      <c r="K29" s="77">
        <v>0</v>
      </c>
      <c r="L29" s="77">
        <v>0</v>
      </c>
      <c r="M29" s="77">
        <v>185</v>
      </c>
      <c r="N29" s="77">
        <v>253</v>
      </c>
      <c r="O29" s="77" t="s">
        <v>40</v>
      </c>
    </row>
    <row r="30" spans="1:15" ht="15" customHeight="1">
      <c r="A30" s="77">
        <v>1995</v>
      </c>
      <c r="B30" s="77">
        <v>9</v>
      </c>
      <c r="C30" s="77">
        <v>3</v>
      </c>
      <c r="D30" s="77">
        <v>6</v>
      </c>
      <c r="E30" s="77">
        <v>0</v>
      </c>
      <c r="F30" s="77">
        <v>7</v>
      </c>
      <c r="G30" s="77">
        <v>1</v>
      </c>
      <c r="H30" s="77">
        <v>6</v>
      </c>
      <c r="I30" s="77">
        <v>0</v>
      </c>
      <c r="J30" s="77">
        <v>7</v>
      </c>
      <c r="K30" s="77">
        <v>0</v>
      </c>
      <c r="L30" s="77">
        <v>0</v>
      </c>
      <c r="M30" s="77">
        <v>186</v>
      </c>
      <c r="N30" s="77">
        <v>277</v>
      </c>
      <c r="O30" s="77" t="s">
        <v>40</v>
      </c>
    </row>
    <row r="31" spans="1:15" ht="15" customHeight="1">
      <c r="A31" s="77">
        <v>1994</v>
      </c>
      <c r="B31" s="77">
        <v>9</v>
      </c>
      <c r="C31" s="77">
        <v>0</v>
      </c>
      <c r="D31" s="77">
        <v>9</v>
      </c>
      <c r="E31" s="77">
        <v>0</v>
      </c>
      <c r="F31" s="77">
        <v>7</v>
      </c>
      <c r="G31" s="77">
        <v>0</v>
      </c>
      <c r="H31" s="77">
        <v>7</v>
      </c>
      <c r="I31" s="77">
        <v>0</v>
      </c>
      <c r="J31" s="77">
        <v>8</v>
      </c>
      <c r="K31" s="77">
        <v>0</v>
      </c>
      <c r="L31" s="77">
        <v>0</v>
      </c>
      <c r="M31" s="77">
        <v>62</v>
      </c>
      <c r="N31" s="77">
        <v>358</v>
      </c>
      <c r="O31" s="77" t="s">
        <v>13</v>
      </c>
    </row>
    <row r="32" spans="1:15" ht="15" customHeight="1">
      <c r="A32" s="77">
        <v>1993</v>
      </c>
      <c r="B32" s="77">
        <v>9</v>
      </c>
      <c r="C32" s="77">
        <v>0</v>
      </c>
      <c r="D32" s="77">
        <v>9</v>
      </c>
      <c r="E32" s="77">
        <v>0</v>
      </c>
      <c r="F32" s="77">
        <v>7</v>
      </c>
      <c r="G32" s="77">
        <v>0</v>
      </c>
      <c r="H32" s="77">
        <v>7</v>
      </c>
      <c r="I32" s="77">
        <v>0</v>
      </c>
      <c r="J32" s="77">
        <v>8</v>
      </c>
      <c r="K32" s="77">
        <v>0</v>
      </c>
      <c r="L32" s="77">
        <v>0</v>
      </c>
      <c r="M32" s="77">
        <v>77</v>
      </c>
      <c r="N32" s="77">
        <v>245</v>
      </c>
      <c r="O32" s="77" t="s">
        <v>13</v>
      </c>
    </row>
    <row r="33" spans="1:15" ht="15" customHeight="1">
      <c r="A33" s="77">
        <v>1992</v>
      </c>
      <c r="B33" s="77">
        <v>9</v>
      </c>
      <c r="C33" s="77">
        <v>6</v>
      </c>
      <c r="D33" s="77">
        <v>3</v>
      </c>
      <c r="E33" s="77">
        <v>0</v>
      </c>
      <c r="F33" s="77">
        <v>7</v>
      </c>
      <c r="G33" s="77">
        <v>5</v>
      </c>
      <c r="H33" s="77">
        <v>2</v>
      </c>
      <c r="I33" s="77">
        <v>0</v>
      </c>
      <c r="J33" s="77">
        <v>3</v>
      </c>
      <c r="K33" s="77">
        <v>0</v>
      </c>
      <c r="L33" s="77">
        <v>0</v>
      </c>
      <c r="M33" s="77">
        <v>208</v>
      </c>
      <c r="N33" s="77">
        <v>127</v>
      </c>
      <c r="O33" s="77" t="s">
        <v>13</v>
      </c>
    </row>
    <row r="34" spans="1:15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21">
      <c r="A37" s="228" t="s">
        <v>65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</row>
    <row r="38" spans="1:15" ht="7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s="76" customFormat="1" ht="15" customHeight="1">
      <c r="A39" s="75" t="s">
        <v>0</v>
      </c>
      <c r="B39" s="75" t="s">
        <v>1</v>
      </c>
      <c r="C39" s="75" t="s">
        <v>2</v>
      </c>
      <c r="D39" s="75" t="s">
        <v>5</v>
      </c>
      <c r="E39" s="75" t="s">
        <v>3</v>
      </c>
      <c r="F39" s="75" t="s">
        <v>4</v>
      </c>
      <c r="G39" s="75" t="s">
        <v>2</v>
      </c>
      <c r="H39" s="75" t="s">
        <v>5</v>
      </c>
      <c r="I39" s="75" t="s">
        <v>3</v>
      </c>
      <c r="J39" s="75" t="s">
        <v>6</v>
      </c>
      <c r="K39" s="75" t="s">
        <v>7</v>
      </c>
      <c r="L39" s="75" t="s">
        <v>8</v>
      </c>
      <c r="M39" s="75" t="s">
        <v>9</v>
      </c>
      <c r="N39" s="75" t="s">
        <v>10</v>
      </c>
      <c r="O39" s="75" t="s">
        <v>11</v>
      </c>
    </row>
    <row r="40" spans="1:15" ht="1.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15" customHeight="1">
      <c r="A41" s="77">
        <v>1991</v>
      </c>
      <c r="B41" s="77">
        <v>9</v>
      </c>
      <c r="C41" s="77">
        <v>4</v>
      </c>
      <c r="D41" s="77">
        <v>5</v>
      </c>
      <c r="E41" s="77">
        <v>0</v>
      </c>
      <c r="F41" s="77">
        <v>7</v>
      </c>
      <c r="G41" s="77">
        <v>2</v>
      </c>
      <c r="H41" s="77">
        <v>5</v>
      </c>
      <c r="I41" s="77">
        <v>0</v>
      </c>
      <c r="J41" s="77">
        <v>6</v>
      </c>
      <c r="K41" s="77">
        <v>0</v>
      </c>
      <c r="L41" s="77">
        <v>0</v>
      </c>
      <c r="M41" s="77">
        <v>144</v>
      </c>
      <c r="N41" s="77">
        <v>128</v>
      </c>
      <c r="O41" s="77" t="s">
        <v>13</v>
      </c>
    </row>
    <row r="42" spans="1:15" ht="15" customHeight="1">
      <c r="A42" s="77">
        <v>1990</v>
      </c>
      <c r="B42" s="77">
        <v>10</v>
      </c>
      <c r="C42" s="77">
        <v>7</v>
      </c>
      <c r="D42" s="77">
        <v>3</v>
      </c>
      <c r="E42" s="77">
        <v>0</v>
      </c>
      <c r="F42" s="77">
        <v>7</v>
      </c>
      <c r="G42" s="77">
        <v>6</v>
      </c>
      <c r="H42" s="77">
        <v>1</v>
      </c>
      <c r="I42" s="77">
        <v>0</v>
      </c>
      <c r="J42" s="77">
        <v>2</v>
      </c>
      <c r="K42" s="77">
        <v>0</v>
      </c>
      <c r="L42" s="77">
        <v>1</v>
      </c>
      <c r="M42" s="77">
        <v>236</v>
      </c>
      <c r="N42" s="77">
        <v>95</v>
      </c>
      <c r="O42" s="77" t="s">
        <v>13</v>
      </c>
    </row>
    <row r="43" spans="1:15" ht="15" customHeight="1">
      <c r="A43" s="79">
        <v>1989</v>
      </c>
      <c r="B43" s="79">
        <v>9</v>
      </c>
      <c r="C43" s="79">
        <v>7</v>
      </c>
      <c r="D43" s="79">
        <v>2</v>
      </c>
      <c r="E43" s="79">
        <v>0</v>
      </c>
      <c r="F43" s="79">
        <v>7</v>
      </c>
      <c r="G43" s="79">
        <v>6</v>
      </c>
      <c r="H43" s="79">
        <v>1</v>
      </c>
      <c r="I43" s="79">
        <v>0</v>
      </c>
      <c r="J43" s="79">
        <v>1</v>
      </c>
      <c r="K43" s="79">
        <v>0</v>
      </c>
      <c r="L43" s="79">
        <v>0</v>
      </c>
      <c r="M43" s="79">
        <v>263</v>
      </c>
      <c r="N43" s="79">
        <v>143</v>
      </c>
      <c r="O43" s="79" t="s">
        <v>13</v>
      </c>
    </row>
    <row r="44" spans="1:15" ht="15" customHeight="1">
      <c r="A44" s="79">
        <v>1988</v>
      </c>
      <c r="B44" s="79">
        <v>9</v>
      </c>
      <c r="C44" s="79">
        <v>7</v>
      </c>
      <c r="D44" s="79">
        <v>2</v>
      </c>
      <c r="E44" s="79">
        <v>0</v>
      </c>
      <c r="F44" s="79">
        <v>7</v>
      </c>
      <c r="G44" s="79">
        <v>7</v>
      </c>
      <c r="H44" s="79">
        <v>0</v>
      </c>
      <c r="I44" s="79">
        <v>0</v>
      </c>
      <c r="J44" s="79">
        <v>1</v>
      </c>
      <c r="K44" s="79">
        <v>0</v>
      </c>
      <c r="L44" s="79">
        <v>0</v>
      </c>
      <c r="M44" s="79">
        <v>228</v>
      </c>
      <c r="N44" s="79">
        <v>111</v>
      </c>
      <c r="O44" s="79" t="s">
        <v>13</v>
      </c>
    </row>
    <row r="45" spans="1:15" ht="15" customHeight="1">
      <c r="A45" s="77">
        <v>1987</v>
      </c>
      <c r="B45" s="77">
        <v>9</v>
      </c>
      <c r="C45" s="77">
        <v>5</v>
      </c>
      <c r="D45" s="77">
        <v>4</v>
      </c>
      <c r="E45" s="77">
        <v>0</v>
      </c>
      <c r="F45" s="77">
        <v>6</v>
      </c>
      <c r="G45" s="77">
        <v>4</v>
      </c>
      <c r="H45" s="77">
        <v>2</v>
      </c>
      <c r="I45" s="77">
        <v>0</v>
      </c>
      <c r="J45" s="77">
        <v>3</v>
      </c>
      <c r="K45" s="77">
        <v>0</v>
      </c>
      <c r="L45" s="77">
        <v>0</v>
      </c>
      <c r="M45" s="77">
        <v>173</v>
      </c>
      <c r="N45" s="77">
        <v>149</v>
      </c>
      <c r="O45" s="77" t="s">
        <v>13</v>
      </c>
    </row>
    <row r="46" spans="1:15" ht="15" customHeight="1">
      <c r="A46" s="77">
        <v>1986</v>
      </c>
      <c r="B46" s="77">
        <v>9</v>
      </c>
      <c r="C46" s="77">
        <v>3</v>
      </c>
      <c r="D46" s="77">
        <v>6</v>
      </c>
      <c r="E46" s="77">
        <v>0</v>
      </c>
      <c r="F46" s="77">
        <v>6</v>
      </c>
      <c r="G46" s="77">
        <v>3</v>
      </c>
      <c r="H46" s="77">
        <v>3</v>
      </c>
      <c r="I46" s="77">
        <v>0</v>
      </c>
      <c r="J46" s="77">
        <v>4</v>
      </c>
      <c r="K46" s="77">
        <v>0</v>
      </c>
      <c r="L46" s="77">
        <v>0</v>
      </c>
      <c r="M46" s="77">
        <v>108</v>
      </c>
      <c r="N46" s="77">
        <v>160</v>
      </c>
      <c r="O46" s="77" t="s">
        <v>14</v>
      </c>
    </row>
    <row r="47" spans="1:15" ht="15" customHeight="1">
      <c r="A47" s="79">
        <v>1985</v>
      </c>
      <c r="B47" s="79">
        <v>9</v>
      </c>
      <c r="C47" s="79">
        <v>7</v>
      </c>
      <c r="D47" s="79">
        <v>2</v>
      </c>
      <c r="E47" s="79">
        <v>0</v>
      </c>
      <c r="F47" s="79">
        <v>6</v>
      </c>
      <c r="G47" s="79">
        <v>6</v>
      </c>
      <c r="H47" s="79">
        <v>0</v>
      </c>
      <c r="I47" s="79">
        <v>0</v>
      </c>
      <c r="J47" s="79">
        <v>1</v>
      </c>
      <c r="K47" s="79">
        <v>0</v>
      </c>
      <c r="L47" s="79">
        <v>0</v>
      </c>
      <c r="M47" s="79">
        <v>127</v>
      </c>
      <c r="N47" s="79">
        <v>69</v>
      </c>
      <c r="O47" s="79" t="s">
        <v>14</v>
      </c>
    </row>
    <row r="48" spans="1:15" ht="15" customHeight="1">
      <c r="A48" s="77">
        <v>1984</v>
      </c>
      <c r="B48" s="77">
        <v>9</v>
      </c>
      <c r="C48" s="77">
        <v>4</v>
      </c>
      <c r="D48" s="77">
        <v>5</v>
      </c>
      <c r="E48" s="77">
        <v>0</v>
      </c>
      <c r="F48" s="77">
        <v>6</v>
      </c>
      <c r="G48" s="77">
        <v>3</v>
      </c>
      <c r="H48" s="77">
        <v>3</v>
      </c>
      <c r="I48" s="77">
        <v>0</v>
      </c>
      <c r="J48" s="77">
        <v>3</v>
      </c>
      <c r="K48" s="77">
        <v>0</v>
      </c>
      <c r="L48" s="77">
        <v>0</v>
      </c>
      <c r="M48" s="77">
        <v>119</v>
      </c>
      <c r="N48" s="77">
        <v>139</v>
      </c>
      <c r="O48" s="77" t="s">
        <v>14</v>
      </c>
    </row>
    <row r="49" spans="1:15" ht="15" customHeight="1">
      <c r="A49" s="77">
        <v>1983</v>
      </c>
      <c r="B49" s="77">
        <v>9</v>
      </c>
      <c r="C49" s="77">
        <v>4</v>
      </c>
      <c r="D49" s="77">
        <v>5</v>
      </c>
      <c r="E49" s="77">
        <v>0</v>
      </c>
      <c r="F49" s="77">
        <v>6</v>
      </c>
      <c r="G49" s="77">
        <v>4</v>
      </c>
      <c r="H49" s="77">
        <v>2</v>
      </c>
      <c r="I49" s="77">
        <v>0</v>
      </c>
      <c r="J49" s="77">
        <v>3</v>
      </c>
      <c r="K49" s="77">
        <v>0</v>
      </c>
      <c r="L49" s="77">
        <v>0</v>
      </c>
      <c r="M49" s="77">
        <v>96</v>
      </c>
      <c r="N49" s="77">
        <v>155</v>
      </c>
      <c r="O49" s="77" t="s">
        <v>43</v>
      </c>
    </row>
    <row r="50" spans="1:15" ht="15" customHeight="1">
      <c r="A50" s="79">
        <v>1982</v>
      </c>
      <c r="B50" s="79">
        <v>10</v>
      </c>
      <c r="C50" s="79">
        <v>9</v>
      </c>
      <c r="D50" s="79">
        <v>1</v>
      </c>
      <c r="E50" s="79">
        <v>0</v>
      </c>
      <c r="F50" s="79">
        <v>6</v>
      </c>
      <c r="G50" s="79">
        <v>6</v>
      </c>
      <c r="H50" s="79">
        <v>0</v>
      </c>
      <c r="I50" s="79">
        <v>0</v>
      </c>
      <c r="J50" s="79">
        <v>1</v>
      </c>
      <c r="K50" s="79">
        <v>0</v>
      </c>
      <c r="L50" s="79">
        <v>1</v>
      </c>
      <c r="M50" s="79">
        <v>304</v>
      </c>
      <c r="N50" s="79">
        <v>67</v>
      </c>
      <c r="O50" s="79" t="s">
        <v>15</v>
      </c>
    </row>
    <row r="51" spans="1:15" ht="15" customHeight="1">
      <c r="A51" s="77">
        <v>1981</v>
      </c>
      <c r="B51" s="77">
        <v>9</v>
      </c>
      <c r="C51" s="77">
        <v>8</v>
      </c>
      <c r="D51" s="77">
        <v>1</v>
      </c>
      <c r="E51" s="77">
        <v>0</v>
      </c>
      <c r="F51" s="77">
        <v>6</v>
      </c>
      <c r="G51" s="77">
        <v>5</v>
      </c>
      <c r="H51" s="77">
        <v>1</v>
      </c>
      <c r="I51" s="77">
        <v>0</v>
      </c>
      <c r="J51" s="77">
        <v>2</v>
      </c>
      <c r="K51" s="77">
        <v>0</v>
      </c>
      <c r="L51" s="77">
        <v>0</v>
      </c>
      <c r="M51" s="77">
        <v>280</v>
      </c>
      <c r="N51" s="77">
        <v>53</v>
      </c>
      <c r="O51" s="77" t="s">
        <v>15</v>
      </c>
    </row>
    <row r="52" spans="1:15" ht="15" customHeight="1">
      <c r="A52" s="79">
        <v>1980</v>
      </c>
      <c r="B52" s="79">
        <v>9</v>
      </c>
      <c r="C52" s="79">
        <v>6</v>
      </c>
      <c r="D52" s="79">
        <v>3</v>
      </c>
      <c r="E52" s="79">
        <v>0</v>
      </c>
      <c r="F52" s="79">
        <v>5</v>
      </c>
      <c r="G52" s="79">
        <v>4</v>
      </c>
      <c r="H52" s="79">
        <v>1</v>
      </c>
      <c r="I52" s="79">
        <v>0</v>
      </c>
      <c r="J52" s="79">
        <v>1</v>
      </c>
      <c r="K52" s="79">
        <v>0</v>
      </c>
      <c r="L52" s="79">
        <v>0</v>
      </c>
      <c r="M52" s="79">
        <v>137</v>
      </c>
      <c r="N52" s="79">
        <v>126</v>
      </c>
      <c r="O52" s="79" t="s">
        <v>15</v>
      </c>
    </row>
    <row r="53" spans="1:15" ht="15" customHeight="1">
      <c r="A53" s="77">
        <v>1979</v>
      </c>
      <c r="B53" s="77">
        <v>9</v>
      </c>
      <c r="C53" s="77">
        <v>3</v>
      </c>
      <c r="D53" s="77">
        <v>6</v>
      </c>
      <c r="E53" s="77">
        <v>0</v>
      </c>
      <c r="F53" s="77">
        <v>6</v>
      </c>
      <c r="G53" s="77">
        <v>2</v>
      </c>
      <c r="H53" s="77">
        <v>4</v>
      </c>
      <c r="I53" s="77">
        <v>0</v>
      </c>
      <c r="J53" s="77">
        <v>4</v>
      </c>
      <c r="K53" s="77">
        <v>0</v>
      </c>
      <c r="L53" s="77">
        <v>0</v>
      </c>
      <c r="M53" s="77">
        <v>119</v>
      </c>
      <c r="N53" s="77">
        <v>190</v>
      </c>
      <c r="O53" s="77" t="s">
        <v>15</v>
      </c>
    </row>
    <row r="54" spans="1:15" ht="15" customHeight="1">
      <c r="A54" s="79">
        <v>1978</v>
      </c>
      <c r="B54" s="79">
        <v>9</v>
      </c>
      <c r="C54" s="79">
        <v>6</v>
      </c>
      <c r="D54" s="79">
        <v>3</v>
      </c>
      <c r="E54" s="79">
        <v>0</v>
      </c>
      <c r="F54" s="79">
        <v>6</v>
      </c>
      <c r="G54" s="79">
        <v>4</v>
      </c>
      <c r="H54" s="79">
        <v>2</v>
      </c>
      <c r="I54" s="79">
        <v>0</v>
      </c>
      <c r="J54" s="79">
        <v>1</v>
      </c>
      <c r="K54" s="79">
        <v>0</v>
      </c>
      <c r="L54" s="79">
        <v>0</v>
      </c>
      <c r="M54" s="79">
        <v>127</v>
      </c>
      <c r="N54" s="79">
        <v>97</v>
      </c>
      <c r="O54" s="79" t="s">
        <v>15</v>
      </c>
    </row>
    <row r="55" spans="1:15" ht="15" customHeight="1">
      <c r="A55" s="77">
        <v>1977</v>
      </c>
      <c r="B55" s="77">
        <v>9</v>
      </c>
      <c r="C55" s="77">
        <v>3</v>
      </c>
      <c r="D55" s="77">
        <v>6</v>
      </c>
      <c r="E55" s="77">
        <v>0</v>
      </c>
      <c r="F55" s="77">
        <v>6</v>
      </c>
      <c r="G55" s="77">
        <v>2</v>
      </c>
      <c r="H55" s="77">
        <v>4</v>
      </c>
      <c r="I55" s="77">
        <v>0</v>
      </c>
      <c r="J55" s="77">
        <v>4</v>
      </c>
      <c r="K55" s="77">
        <v>0</v>
      </c>
      <c r="L55" s="77">
        <v>0</v>
      </c>
      <c r="M55" s="77">
        <v>85</v>
      </c>
      <c r="N55" s="77">
        <v>192</v>
      </c>
      <c r="O55" s="77" t="s">
        <v>15</v>
      </c>
    </row>
    <row r="56" spans="1:15" ht="15" customHeight="1">
      <c r="A56" s="77">
        <v>1976</v>
      </c>
      <c r="B56" s="77">
        <v>9</v>
      </c>
      <c r="C56" s="77">
        <v>5</v>
      </c>
      <c r="D56" s="77">
        <v>4</v>
      </c>
      <c r="E56" s="77">
        <v>0</v>
      </c>
      <c r="F56" s="77">
        <v>6</v>
      </c>
      <c r="G56" s="77">
        <v>3</v>
      </c>
      <c r="H56" s="77">
        <v>3</v>
      </c>
      <c r="I56" s="77">
        <v>0</v>
      </c>
      <c r="J56" s="77">
        <v>4</v>
      </c>
      <c r="K56" s="77">
        <v>0</v>
      </c>
      <c r="L56" s="77">
        <v>0</v>
      </c>
      <c r="M56" s="77">
        <v>126</v>
      </c>
      <c r="N56" s="77">
        <v>104</v>
      </c>
      <c r="O56" s="77" t="s">
        <v>46</v>
      </c>
    </row>
    <row r="57" spans="1:15" ht="15" customHeight="1">
      <c r="A57" s="77">
        <v>1975</v>
      </c>
      <c r="B57" s="77">
        <v>9</v>
      </c>
      <c r="C57" s="77">
        <v>1</v>
      </c>
      <c r="D57" s="77">
        <v>8</v>
      </c>
      <c r="E57" s="77">
        <v>0</v>
      </c>
      <c r="F57" s="77">
        <v>6</v>
      </c>
      <c r="G57" s="77">
        <v>0</v>
      </c>
      <c r="H57" s="77">
        <v>6</v>
      </c>
      <c r="I57" s="77">
        <v>0</v>
      </c>
      <c r="J57" s="77">
        <v>7</v>
      </c>
      <c r="K57" s="77">
        <v>0</v>
      </c>
      <c r="L57" s="77">
        <v>0</v>
      </c>
      <c r="M57" s="77">
        <v>77</v>
      </c>
      <c r="N57" s="77">
        <v>210</v>
      </c>
      <c r="O57" s="77" t="s">
        <v>46</v>
      </c>
    </row>
    <row r="58" spans="1:15" ht="15" customHeight="1">
      <c r="A58" s="77">
        <v>1974</v>
      </c>
      <c r="B58" s="77">
        <v>9</v>
      </c>
      <c r="C58" s="77">
        <v>3</v>
      </c>
      <c r="D58" s="77">
        <v>6</v>
      </c>
      <c r="E58" s="77">
        <v>0</v>
      </c>
      <c r="F58" s="77">
        <v>6</v>
      </c>
      <c r="G58" s="77">
        <v>1</v>
      </c>
      <c r="H58" s="77">
        <v>5</v>
      </c>
      <c r="I58" s="77">
        <v>0</v>
      </c>
      <c r="J58" s="77">
        <v>5</v>
      </c>
      <c r="K58" s="77">
        <v>0</v>
      </c>
      <c r="L58" s="77">
        <v>0</v>
      </c>
      <c r="M58" s="77">
        <v>68</v>
      </c>
      <c r="N58" s="77">
        <v>238</v>
      </c>
      <c r="O58" s="77" t="s">
        <v>46</v>
      </c>
    </row>
    <row r="59" spans="1:15" ht="15" customHeight="1">
      <c r="A59" s="77">
        <v>1973</v>
      </c>
      <c r="B59" s="77">
        <v>9</v>
      </c>
      <c r="C59" s="77">
        <v>4</v>
      </c>
      <c r="D59" s="77">
        <v>5</v>
      </c>
      <c r="E59" s="77">
        <v>0</v>
      </c>
      <c r="F59" s="77">
        <v>6</v>
      </c>
      <c r="G59" s="77">
        <v>2</v>
      </c>
      <c r="H59" s="77">
        <v>4</v>
      </c>
      <c r="I59" s="77">
        <v>0</v>
      </c>
      <c r="J59" s="77">
        <v>5</v>
      </c>
      <c r="K59" s="77">
        <v>0</v>
      </c>
      <c r="L59" s="77">
        <v>0</v>
      </c>
      <c r="M59" s="77">
        <v>121</v>
      </c>
      <c r="N59" s="77">
        <v>167</v>
      </c>
      <c r="O59" s="77" t="s">
        <v>46</v>
      </c>
    </row>
    <row r="60" spans="1:15" ht="15" customHeight="1">
      <c r="A60" s="77">
        <v>1972</v>
      </c>
      <c r="B60" s="77">
        <v>9</v>
      </c>
      <c r="C60" s="77">
        <v>4</v>
      </c>
      <c r="D60" s="77">
        <v>5</v>
      </c>
      <c r="E60" s="77">
        <v>0</v>
      </c>
      <c r="F60" s="77">
        <v>6</v>
      </c>
      <c r="G60" s="77">
        <v>3</v>
      </c>
      <c r="H60" s="77">
        <v>3</v>
      </c>
      <c r="I60" s="77">
        <v>0</v>
      </c>
      <c r="J60" s="77">
        <v>5</v>
      </c>
      <c r="K60" s="77">
        <v>0</v>
      </c>
      <c r="L60" s="77">
        <v>0</v>
      </c>
      <c r="M60" s="77">
        <v>145</v>
      </c>
      <c r="N60" s="77">
        <v>105</v>
      </c>
      <c r="O60" s="77" t="s">
        <v>46</v>
      </c>
    </row>
    <row r="61" spans="1:15" ht="15" customHeight="1">
      <c r="A61" s="77">
        <v>1971</v>
      </c>
      <c r="B61" s="77">
        <v>9</v>
      </c>
      <c r="C61" s="77">
        <v>3</v>
      </c>
      <c r="D61" s="77">
        <v>6</v>
      </c>
      <c r="E61" s="77">
        <v>0</v>
      </c>
      <c r="F61" s="77">
        <v>5</v>
      </c>
      <c r="G61" s="77">
        <v>2</v>
      </c>
      <c r="H61" s="77">
        <v>3</v>
      </c>
      <c r="I61" s="77">
        <v>0</v>
      </c>
      <c r="J61" s="77">
        <v>4</v>
      </c>
      <c r="K61" s="77">
        <v>0</v>
      </c>
      <c r="L61" s="77">
        <v>0</v>
      </c>
      <c r="M61" s="77">
        <v>97</v>
      </c>
      <c r="N61" s="77">
        <v>238</v>
      </c>
      <c r="O61" s="77" t="s">
        <v>46</v>
      </c>
    </row>
    <row r="62" spans="1:15" ht="15" customHeight="1">
      <c r="A62" s="77">
        <v>1970</v>
      </c>
      <c r="B62" s="77">
        <v>9</v>
      </c>
      <c r="C62" s="77">
        <v>2</v>
      </c>
      <c r="D62" s="77">
        <v>7</v>
      </c>
      <c r="E62" s="77">
        <v>0</v>
      </c>
      <c r="F62" s="77">
        <v>7</v>
      </c>
      <c r="G62" s="77">
        <v>2</v>
      </c>
      <c r="H62" s="77">
        <v>5</v>
      </c>
      <c r="I62" s="77">
        <v>0</v>
      </c>
      <c r="J62" s="77">
        <v>6</v>
      </c>
      <c r="K62" s="77">
        <v>0</v>
      </c>
      <c r="L62" s="77">
        <v>0</v>
      </c>
      <c r="M62" s="77">
        <v>124</v>
      </c>
      <c r="N62" s="77">
        <v>272</v>
      </c>
      <c r="O62" s="77" t="s">
        <v>16</v>
      </c>
    </row>
    <row r="63" spans="1:15" ht="15" customHeight="1">
      <c r="A63" s="77">
        <v>1969</v>
      </c>
      <c r="B63" s="77">
        <v>9</v>
      </c>
      <c r="C63" s="77">
        <v>2</v>
      </c>
      <c r="D63" s="77">
        <v>7</v>
      </c>
      <c r="E63" s="77">
        <v>0</v>
      </c>
      <c r="F63" s="77">
        <v>7</v>
      </c>
      <c r="G63" s="77">
        <v>2</v>
      </c>
      <c r="H63" s="77">
        <v>5</v>
      </c>
      <c r="I63" s="77">
        <v>0</v>
      </c>
      <c r="J63" s="77">
        <v>7</v>
      </c>
      <c r="K63" s="77">
        <v>0</v>
      </c>
      <c r="L63" s="77">
        <v>0</v>
      </c>
      <c r="M63" s="77">
        <v>170</v>
      </c>
      <c r="N63" s="77">
        <v>216</v>
      </c>
      <c r="O63" s="77" t="s">
        <v>16</v>
      </c>
    </row>
    <row r="64" spans="1:15" ht="1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5" ht="1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1:15" ht="1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5" ht="1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5" ht="21">
      <c r="A68" s="228" t="s">
        <v>65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</row>
    <row r="69" spans="1:15" ht="8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15" s="76" customFormat="1" ht="18">
      <c r="A70" s="75" t="s">
        <v>0</v>
      </c>
      <c r="B70" s="75" t="s">
        <v>1</v>
      </c>
      <c r="C70" s="75" t="s">
        <v>2</v>
      </c>
      <c r="D70" s="75" t="s">
        <v>5</v>
      </c>
      <c r="E70" s="75" t="s">
        <v>3</v>
      </c>
      <c r="F70" s="75" t="s">
        <v>4</v>
      </c>
      <c r="G70" s="75" t="s">
        <v>2</v>
      </c>
      <c r="H70" s="75" t="s">
        <v>5</v>
      </c>
      <c r="I70" s="75" t="s">
        <v>3</v>
      </c>
      <c r="J70" s="75" t="s">
        <v>6</v>
      </c>
      <c r="K70" s="75" t="s">
        <v>7</v>
      </c>
      <c r="L70" s="75" t="s">
        <v>8</v>
      </c>
      <c r="M70" s="75" t="s">
        <v>9</v>
      </c>
      <c r="N70" s="75" t="s">
        <v>10</v>
      </c>
      <c r="O70" s="75" t="s">
        <v>11</v>
      </c>
    </row>
    <row r="71" spans="1:15" ht="8.2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1:15" ht="15">
      <c r="A72" s="77">
        <v>1968</v>
      </c>
      <c r="B72" s="77">
        <v>9</v>
      </c>
      <c r="C72" s="77">
        <v>5</v>
      </c>
      <c r="D72" s="77">
        <v>4</v>
      </c>
      <c r="E72" s="77">
        <v>0</v>
      </c>
      <c r="F72" s="77">
        <v>7</v>
      </c>
      <c r="G72" s="77">
        <v>5</v>
      </c>
      <c r="H72" s="77">
        <v>2</v>
      </c>
      <c r="I72" s="77">
        <v>0</v>
      </c>
      <c r="J72" s="77">
        <v>2</v>
      </c>
      <c r="K72" s="77">
        <v>0</v>
      </c>
      <c r="L72" s="77">
        <v>0</v>
      </c>
      <c r="M72" s="77">
        <v>163</v>
      </c>
      <c r="N72" s="77">
        <v>108</v>
      </c>
      <c r="O72" s="77" t="s">
        <v>16</v>
      </c>
    </row>
    <row r="73" spans="1:15" ht="15">
      <c r="A73" s="77">
        <v>1967</v>
      </c>
      <c r="B73" s="77">
        <v>9</v>
      </c>
      <c r="C73" s="77">
        <v>4</v>
      </c>
      <c r="D73" s="77">
        <v>4</v>
      </c>
      <c r="E73" s="77">
        <v>1</v>
      </c>
      <c r="F73" s="77">
        <v>6</v>
      </c>
      <c r="G73" s="77">
        <v>4</v>
      </c>
      <c r="H73" s="77">
        <v>1</v>
      </c>
      <c r="I73" s="77">
        <v>1</v>
      </c>
      <c r="J73" s="77">
        <v>2</v>
      </c>
      <c r="K73" s="77">
        <v>0</v>
      </c>
      <c r="L73" s="77">
        <v>0</v>
      </c>
      <c r="M73" s="77">
        <v>162</v>
      </c>
      <c r="N73" s="77">
        <v>138</v>
      </c>
      <c r="O73" s="77" t="s">
        <v>16</v>
      </c>
    </row>
    <row r="74" spans="1:15" ht="15">
      <c r="A74" s="77">
        <v>1966</v>
      </c>
      <c r="B74" s="77">
        <v>8</v>
      </c>
      <c r="C74" s="77">
        <v>7</v>
      </c>
      <c r="D74" s="77">
        <v>1</v>
      </c>
      <c r="E74" s="77">
        <v>0</v>
      </c>
      <c r="F74" s="77">
        <v>6</v>
      </c>
      <c r="G74" s="77">
        <v>5</v>
      </c>
      <c r="H74" s="77">
        <v>1</v>
      </c>
      <c r="I74" s="77">
        <v>0</v>
      </c>
      <c r="J74" s="77">
        <v>2</v>
      </c>
      <c r="K74" s="77">
        <v>0</v>
      </c>
      <c r="L74" s="77">
        <v>0</v>
      </c>
      <c r="M74" s="77">
        <v>236</v>
      </c>
      <c r="N74" s="77">
        <v>96</v>
      </c>
      <c r="O74" s="77" t="s">
        <v>16</v>
      </c>
    </row>
    <row r="75" spans="1:15" ht="15">
      <c r="A75" s="77">
        <v>1965</v>
      </c>
      <c r="B75" s="77">
        <v>9</v>
      </c>
      <c r="C75" s="77">
        <v>3</v>
      </c>
      <c r="D75" s="77">
        <v>5</v>
      </c>
      <c r="E75" s="77">
        <v>1</v>
      </c>
      <c r="F75" s="77">
        <v>6</v>
      </c>
      <c r="G75" s="77">
        <v>3</v>
      </c>
      <c r="H75" s="77">
        <v>3</v>
      </c>
      <c r="I75" s="77">
        <v>0</v>
      </c>
      <c r="J75" s="77">
        <v>5</v>
      </c>
      <c r="K75" s="77">
        <v>0</v>
      </c>
      <c r="L75" s="77">
        <v>0</v>
      </c>
      <c r="M75" s="77">
        <v>137</v>
      </c>
      <c r="N75" s="77">
        <v>148</v>
      </c>
      <c r="O75" s="77" t="s">
        <v>16</v>
      </c>
    </row>
    <row r="76" spans="1:15" ht="15">
      <c r="A76" s="77">
        <v>1964</v>
      </c>
      <c r="B76" s="77">
        <v>9</v>
      </c>
      <c r="C76" s="77">
        <v>5</v>
      </c>
      <c r="D76" s="77">
        <v>2</v>
      </c>
      <c r="E76" s="77">
        <v>2</v>
      </c>
      <c r="F76" s="77">
        <v>7</v>
      </c>
      <c r="G76" s="77">
        <v>4</v>
      </c>
      <c r="H76" s="77">
        <v>2</v>
      </c>
      <c r="I76" s="77">
        <v>1</v>
      </c>
      <c r="J76" s="77">
        <v>4</v>
      </c>
      <c r="K76" s="77">
        <v>0</v>
      </c>
      <c r="L76" s="77">
        <v>0</v>
      </c>
      <c r="M76" s="77">
        <v>176</v>
      </c>
      <c r="N76" s="77">
        <v>90</v>
      </c>
      <c r="O76" s="77" t="s">
        <v>16</v>
      </c>
    </row>
    <row r="77" spans="1:15" ht="15">
      <c r="A77" s="77">
        <v>1963</v>
      </c>
      <c r="B77" s="77">
        <v>9</v>
      </c>
      <c r="C77" s="77">
        <v>6</v>
      </c>
      <c r="D77" s="77">
        <v>3</v>
      </c>
      <c r="E77" s="77">
        <v>0</v>
      </c>
      <c r="F77" s="77">
        <v>8</v>
      </c>
      <c r="G77" s="77">
        <v>6</v>
      </c>
      <c r="H77" s="77">
        <v>2</v>
      </c>
      <c r="I77" s="77">
        <v>0</v>
      </c>
      <c r="J77" s="77">
        <v>3</v>
      </c>
      <c r="K77" s="77">
        <v>0</v>
      </c>
      <c r="L77" s="77">
        <v>0</v>
      </c>
      <c r="M77" s="77">
        <v>156</v>
      </c>
      <c r="N77" s="77">
        <v>129</v>
      </c>
      <c r="O77" s="77" t="s">
        <v>16</v>
      </c>
    </row>
    <row r="78" spans="1:15" ht="15">
      <c r="A78" s="77">
        <v>1962</v>
      </c>
      <c r="B78" s="77">
        <v>9</v>
      </c>
      <c r="C78" s="77">
        <v>7</v>
      </c>
      <c r="D78" s="77">
        <v>2</v>
      </c>
      <c r="E78" s="77">
        <v>0</v>
      </c>
      <c r="F78" s="77">
        <v>9</v>
      </c>
      <c r="G78" s="77">
        <v>7</v>
      </c>
      <c r="H78" s="77">
        <v>2</v>
      </c>
      <c r="I78" s="77">
        <v>0</v>
      </c>
      <c r="J78" s="77">
        <v>3</v>
      </c>
      <c r="K78" s="77">
        <v>0</v>
      </c>
      <c r="L78" s="77">
        <v>0</v>
      </c>
      <c r="M78" s="77">
        <v>237</v>
      </c>
      <c r="N78" s="77">
        <v>110</v>
      </c>
      <c r="O78" s="77" t="s">
        <v>16</v>
      </c>
    </row>
    <row r="79" spans="1:15" ht="15">
      <c r="A79" s="77">
        <v>1961</v>
      </c>
      <c r="B79" s="77">
        <v>9</v>
      </c>
      <c r="C79" s="77">
        <v>3</v>
      </c>
      <c r="D79" s="77">
        <v>6</v>
      </c>
      <c r="E79" s="77">
        <v>0</v>
      </c>
      <c r="F79" s="77">
        <v>9</v>
      </c>
      <c r="G79" s="77">
        <v>3</v>
      </c>
      <c r="H79" s="77">
        <v>6</v>
      </c>
      <c r="I79" s="77">
        <v>0</v>
      </c>
      <c r="J79" s="77">
        <v>7</v>
      </c>
      <c r="K79" s="77">
        <v>0</v>
      </c>
      <c r="L79" s="77">
        <v>0</v>
      </c>
      <c r="M79" s="77">
        <v>110</v>
      </c>
      <c r="N79" s="77">
        <v>139</v>
      </c>
      <c r="O79" s="77" t="s">
        <v>16</v>
      </c>
    </row>
    <row r="80" spans="1:15" ht="15">
      <c r="A80" s="79">
        <v>1960</v>
      </c>
      <c r="B80" s="79">
        <v>9</v>
      </c>
      <c r="C80" s="79">
        <v>9</v>
      </c>
      <c r="D80" s="79">
        <v>0</v>
      </c>
      <c r="E80" s="79">
        <v>0</v>
      </c>
      <c r="F80" s="79">
        <v>9</v>
      </c>
      <c r="G80" s="79">
        <v>9</v>
      </c>
      <c r="H80" s="79">
        <v>0</v>
      </c>
      <c r="I80" s="79">
        <v>0</v>
      </c>
      <c r="J80" s="79">
        <v>1</v>
      </c>
      <c r="K80" s="79">
        <v>0</v>
      </c>
      <c r="L80" s="79">
        <v>0</v>
      </c>
      <c r="M80" s="79">
        <v>313</v>
      </c>
      <c r="N80" s="79">
        <v>72</v>
      </c>
      <c r="O80" s="79" t="s">
        <v>16</v>
      </c>
    </row>
    <row r="81" spans="1:15" ht="15">
      <c r="A81" s="79">
        <v>1959</v>
      </c>
      <c r="B81" s="79">
        <v>9</v>
      </c>
      <c r="C81" s="79">
        <v>8</v>
      </c>
      <c r="D81" s="79">
        <v>1</v>
      </c>
      <c r="E81" s="79">
        <v>0</v>
      </c>
      <c r="F81" s="79">
        <v>8</v>
      </c>
      <c r="G81" s="79">
        <v>7</v>
      </c>
      <c r="H81" s="79">
        <v>1</v>
      </c>
      <c r="I81" s="79">
        <v>0</v>
      </c>
      <c r="J81" s="79">
        <v>1</v>
      </c>
      <c r="K81" s="79">
        <v>0</v>
      </c>
      <c r="L81" s="79">
        <v>0</v>
      </c>
      <c r="M81" s="79">
        <v>246</v>
      </c>
      <c r="N81" s="79">
        <v>80</v>
      </c>
      <c r="O81" s="79" t="s">
        <v>16</v>
      </c>
    </row>
    <row r="82" spans="1:15" ht="15">
      <c r="A82" s="77">
        <v>1958</v>
      </c>
      <c r="B82" s="77">
        <v>9</v>
      </c>
      <c r="C82" s="77">
        <v>5</v>
      </c>
      <c r="D82" s="77">
        <v>3</v>
      </c>
      <c r="E82" s="77">
        <v>1</v>
      </c>
      <c r="F82" s="77">
        <v>8</v>
      </c>
      <c r="G82" s="77">
        <v>4</v>
      </c>
      <c r="H82" s="77">
        <v>3</v>
      </c>
      <c r="I82" s="77">
        <v>1</v>
      </c>
      <c r="J82" s="77">
        <v>5</v>
      </c>
      <c r="K82" s="77">
        <v>0</v>
      </c>
      <c r="L82" s="77">
        <v>0</v>
      </c>
      <c r="M82" s="77">
        <v>155</v>
      </c>
      <c r="N82" s="77">
        <v>74</v>
      </c>
      <c r="O82" s="77" t="s">
        <v>17</v>
      </c>
    </row>
    <row r="83" spans="1:15" ht="15">
      <c r="A83" s="77">
        <v>1957</v>
      </c>
      <c r="B83" s="77">
        <v>9</v>
      </c>
      <c r="C83" s="77">
        <v>2</v>
      </c>
      <c r="D83" s="77">
        <v>7</v>
      </c>
      <c r="E83" s="77">
        <v>0</v>
      </c>
      <c r="F83" s="77">
        <v>8</v>
      </c>
      <c r="G83" s="77">
        <v>2</v>
      </c>
      <c r="H83" s="77">
        <v>6</v>
      </c>
      <c r="I83" s="77">
        <v>0</v>
      </c>
      <c r="J83" s="77">
        <v>8</v>
      </c>
      <c r="K83" s="77">
        <v>0</v>
      </c>
      <c r="L83" s="77">
        <v>0</v>
      </c>
      <c r="M83" s="77">
        <v>72</v>
      </c>
      <c r="N83" s="77">
        <v>172</v>
      </c>
      <c r="O83" s="77" t="s">
        <v>17</v>
      </c>
    </row>
    <row r="84" spans="1:15" ht="15">
      <c r="A84" s="77">
        <v>1956</v>
      </c>
      <c r="B84" s="77">
        <v>8</v>
      </c>
      <c r="C84" s="77">
        <v>5</v>
      </c>
      <c r="D84" s="77">
        <v>3</v>
      </c>
      <c r="E84" s="77">
        <v>0</v>
      </c>
      <c r="F84" s="77">
        <v>8</v>
      </c>
      <c r="G84" s="77">
        <v>5</v>
      </c>
      <c r="H84" s="77">
        <v>3</v>
      </c>
      <c r="I84" s="77">
        <v>0</v>
      </c>
      <c r="J84" s="77">
        <v>3</v>
      </c>
      <c r="K84" s="77">
        <v>0</v>
      </c>
      <c r="L84" s="77">
        <v>0</v>
      </c>
      <c r="M84" s="77">
        <v>154</v>
      </c>
      <c r="N84" s="77">
        <v>115</v>
      </c>
      <c r="O84" s="77" t="s">
        <v>17</v>
      </c>
    </row>
    <row r="85" spans="1:15" ht="15">
      <c r="A85" s="77">
        <v>1955</v>
      </c>
      <c r="B85" s="77">
        <v>8</v>
      </c>
      <c r="C85" s="77">
        <v>5</v>
      </c>
      <c r="D85" s="77">
        <v>2</v>
      </c>
      <c r="E85" s="77">
        <v>1</v>
      </c>
      <c r="F85" s="77">
        <v>8</v>
      </c>
      <c r="G85" s="77">
        <v>5</v>
      </c>
      <c r="H85" s="77">
        <v>2</v>
      </c>
      <c r="I85" s="77">
        <v>1</v>
      </c>
      <c r="J85" s="77">
        <v>3</v>
      </c>
      <c r="K85" s="77">
        <v>0</v>
      </c>
      <c r="L85" s="77">
        <v>0</v>
      </c>
      <c r="M85" s="77">
        <v>161</v>
      </c>
      <c r="N85" s="77">
        <v>76</v>
      </c>
      <c r="O85" s="77" t="s">
        <v>17</v>
      </c>
    </row>
    <row r="86" spans="1:15" ht="15">
      <c r="A86" s="77">
        <v>1954</v>
      </c>
      <c r="B86" s="77">
        <v>8</v>
      </c>
      <c r="C86" s="77">
        <v>6</v>
      </c>
      <c r="D86" s="77">
        <v>2</v>
      </c>
      <c r="E86" s="77">
        <v>0</v>
      </c>
      <c r="F86" s="77">
        <v>8</v>
      </c>
      <c r="G86" s="77">
        <v>6</v>
      </c>
      <c r="H86" s="77">
        <v>2</v>
      </c>
      <c r="I86" s="77">
        <v>0</v>
      </c>
      <c r="J86" s="77">
        <v>2</v>
      </c>
      <c r="K86" s="77">
        <v>0</v>
      </c>
      <c r="L86" s="77">
        <v>0</v>
      </c>
      <c r="M86" s="77">
        <v>151</v>
      </c>
      <c r="N86" s="77">
        <v>76</v>
      </c>
      <c r="O86" s="77" t="s">
        <v>17</v>
      </c>
    </row>
    <row r="87" spans="1:15" ht="15">
      <c r="A87" s="79">
        <v>1953</v>
      </c>
      <c r="B87" s="79">
        <v>8</v>
      </c>
      <c r="C87" s="79">
        <v>6</v>
      </c>
      <c r="D87" s="79">
        <v>1</v>
      </c>
      <c r="E87" s="79">
        <v>1</v>
      </c>
      <c r="F87" s="79">
        <v>8</v>
      </c>
      <c r="G87" s="79">
        <v>6</v>
      </c>
      <c r="H87" s="79">
        <v>1</v>
      </c>
      <c r="I87" s="79">
        <v>1</v>
      </c>
      <c r="J87" s="79">
        <v>1</v>
      </c>
      <c r="K87" s="79">
        <v>0</v>
      </c>
      <c r="L87" s="79">
        <v>0</v>
      </c>
      <c r="M87" s="79">
        <v>141</v>
      </c>
      <c r="N87" s="79">
        <v>75</v>
      </c>
      <c r="O87" s="79" t="s">
        <v>17</v>
      </c>
    </row>
    <row r="88" spans="1:15" ht="15">
      <c r="A88" s="77">
        <v>1952</v>
      </c>
      <c r="B88" s="77">
        <v>8</v>
      </c>
      <c r="C88" s="77">
        <v>6</v>
      </c>
      <c r="D88" s="77">
        <v>1</v>
      </c>
      <c r="E88" s="77">
        <v>1</v>
      </c>
      <c r="F88" s="77">
        <v>8</v>
      </c>
      <c r="G88" s="77">
        <v>6</v>
      </c>
      <c r="H88" s="77">
        <v>1</v>
      </c>
      <c r="I88" s="77">
        <v>1</v>
      </c>
      <c r="J88" s="77">
        <v>2</v>
      </c>
      <c r="K88" s="77">
        <v>0</v>
      </c>
      <c r="L88" s="77">
        <v>0</v>
      </c>
      <c r="M88" s="77">
        <v>143</v>
      </c>
      <c r="N88" s="77">
        <v>31</v>
      </c>
      <c r="O88" s="77" t="s">
        <v>17</v>
      </c>
    </row>
    <row r="89" spans="1:15" ht="15">
      <c r="A89" s="79">
        <v>1951</v>
      </c>
      <c r="B89" s="79">
        <v>7</v>
      </c>
      <c r="C89" s="79">
        <v>5</v>
      </c>
      <c r="D89" s="79">
        <v>1</v>
      </c>
      <c r="E89" s="79">
        <v>1</v>
      </c>
      <c r="F89" s="79">
        <v>7</v>
      </c>
      <c r="G89" s="79">
        <v>5</v>
      </c>
      <c r="H89" s="79">
        <v>1</v>
      </c>
      <c r="I89" s="79">
        <v>1</v>
      </c>
      <c r="J89" s="79">
        <v>1</v>
      </c>
      <c r="K89" s="79">
        <v>0</v>
      </c>
      <c r="L89" s="79">
        <v>0</v>
      </c>
      <c r="M89" s="79">
        <v>126</v>
      </c>
      <c r="N89" s="79">
        <v>44</v>
      </c>
      <c r="O89" s="79" t="s">
        <v>17</v>
      </c>
    </row>
    <row r="90" spans="1:15" ht="15">
      <c r="A90" s="77">
        <v>1950</v>
      </c>
      <c r="B90" s="77">
        <v>7</v>
      </c>
      <c r="C90" s="77">
        <v>5</v>
      </c>
      <c r="D90" s="77">
        <v>1</v>
      </c>
      <c r="E90" s="77">
        <v>1</v>
      </c>
      <c r="F90" s="77">
        <v>6</v>
      </c>
      <c r="G90" s="77">
        <v>4</v>
      </c>
      <c r="H90" s="77">
        <v>1</v>
      </c>
      <c r="I90" s="77">
        <v>1</v>
      </c>
      <c r="J90" s="77">
        <v>2</v>
      </c>
      <c r="K90" s="77">
        <v>0</v>
      </c>
      <c r="L90" s="77">
        <v>0</v>
      </c>
      <c r="M90" s="77">
        <v>160</v>
      </c>
      <c r="N90" s="77">
        <v>65</v>
      </c>
      <c r="O90" s="77" t="s">
        <v>50</v>
      </c>
    </row>
    <row r="91" spans="1:15" ht="15">
      <c r="A91" s="77">
        <v>1949</v>
      </c>
      <c r="B91" s="77">
        <v>7</v>
      </c>
      <c r="C91" s="77">
        <v>3</v>
      </c>
      <c r="D91" s="77">
        <v>2</v>
      </c>
      <c r="E91" s="77">
        <v>2</v>
      </c>
      <c r="F91" s="77">
        <v>2</v>
      </c>
      <c r="G91" s="77">
        <v>0</v>
      </c>
      <c r="H91" s="77">
        <v>1</v>
      </c>
      <c r="I91" s="77">
        <v>1</v>
      </c>
      <c r="J91" s="77">
        <v>2</v>
      </c>
      <c r="K91" s="77">
        <v>0</v>
      </c>
      <c r="L91" s="77">
        <v>0</v>
      </c>
      <c r="M91" s="77">
        <v>134</v>
      </c>
      <c r="N91" s="77">
        <v>58</v>
      </c>
      <c r="O91" s="77" t="s">
        <v>50</v>
      </c>
    </row>
    <row r="92" spans="1:15" ht="15">
      <c r="A92" s="77">
        <v>1948</v>
      </c>
      <c r="B92" s="77">
        <v>6</v>
      </c>
      <c r="C92" s="77">
        <v>4</v>
      </c>
      <c r="D92" s="77">
        <v>2</v>
      </c>
      <c r="E92" s="77">
        <v>0</v>
      </c>
      <c r="F92" s="77">
        <v>3</v>
      </c>
      <c r="G92" s="77">
        <v>2</v>
      </c>
      <c r="H92" s="77">
        <v>1</v>
      </c>
      <c r="I92" s="77">
        <v>0</v>
      </c>
      <c r="J92" s="77">
        <v>2</v>
      </c>
      <c r="K92" s="77">
        <v>0</v>
      </c>
      <c r="L92" s="77">
        <v>0</v>
      </c>
      <c r="M92" s="77">
        <v>119</v>
      </c>
      <c r="N92" s="77">
        <v>45</v>
      </c>
      <c r="O92" s="77" t="s">
        <v>50</v>
      </c>
    </row>
    <row r="93" spans="1:15" ht="15">
      <c r="A93" s="77">
        <v>1947</v>
      </c>
      <c r="B93" s="77">
        <v>7</v>
      </c>
      <c r="C93" s="77">
        <v>5</v>
      </c>
      <c r="D93" s="77">
        <v>2</v>
      </c>
      <c r="E93" s="77">
        <v>0</v>
      </c>
      <c r="F93" s="77">
        <v>3</v>
      </c>
      <c r="G93" s="77">
        <v>2</v>
      </c>
      <c r="H93" s="77">
        <v>1</v>
      </c>
      <c r="I93" s="77">
        <v>0</v>
      </c>
      <c r="J93" s="77">
        <v>2</v>
      </c>
      <c r="K93" s="77">
        <v>0</v>
      </c>
      <c r="L93" s="77">
        <v>0</v>
      </c>
      <c r="M93" s="77">
        <v>113</v>
      </c>
      <c r="N93" s="77">
        <v>71</v>
      </c>
      <c r="O93" s="77" t="s">
        <v>50</v>
      </c>
    </row>
    <row r="94" spans="1:15" ht="15">
      <c r="A94" s="77">
        <v>1946</v>
      </c>
      <c r="B94" s="77">
        <v>6</v>
      </c>
      <c r="C94" s="77">
        <v>2</v>
      </c>
      <c r="D94" s="77">
        <v>4</v>
      </c>
      <c r="E94" s="77">
        <v>0</v>
      </c>
      <c r="F94" s="77">
        <v>2</v>
      </c>
      <c r="G94" s="77">
        <v>0</v>
      </c>
      <c r="H94" s="77">
        <v>2</v>
      </c>
      <c r="I94" s="77">
        <v>0</v>
      </c>
      <c r="J94" s="77">
        <v>3</v>
      </c>
      <c r="K94" s="77">
        <v>0</v>
      </c>
      <c r="L94" s="77">
        <v>0</v>
      </c>
      <c r="M94" s="77">
        <v>62</v>
      </c>
      <c r="N94" s="77">
        <v>64</v>
      </c>
      <c r="O94" s="77" t="s">
        <v>60</v>
      </c>
    </row>
    <row r="95" spans="1:15" ht="1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15" ht="1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1:15" ht="1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1:15" ht="1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15" ht="21">
      <c r="A99" s="228" t="s">
        <v>65</v>
      </c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</row>
    <row r="100" spans="1:15" ht="6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 s="76" customFormat="1" ht="18">
      <c r="A101" s="75" t="s">
        <v>0</v>
      </c>
      <c r="B101" s="75" t="s">
        <v>1</v>
      </c>
      <c r="C101" s="75" t="s">
        <v>2</v>
      </c>
      <c r="D101" s="75" t="s">
        <v>5</v>
      </c>
      <c r="E101" s="75" t="s">
        <v>3</v>
      </c>
      <c r="F101" s="75" t="s">
        <v>4</v>
      </c>
      <c r="G101" s="75" t="s">
        <v>2</v>
      </c>
      <c r="H101" s="75" t="s">
        <v>5</v>
      </c>
      <c r="I101" s="75" t="s">
        <v>3</v>
      </c>
      <c r="J101" s="75" t="s">
        <v>6</v>
      </c>
      <c r="K101" s="75" t="s">
        <v>7</v>
      </c>
      <c r="L101" s="75" t="s">
        <v>8</v>
      </c>
      <c r="M101" s="75" t="s">
        <v>9</v>
      </c>
      <c r="N101" s="75" t="s">
        <v>10</v>
      </c>
      <c r="O101" s="75" t="s">
        <v>11</v>
      </c>
    </row>
    <row r="102" spans="1:15" ht="6.7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1:15" ht="15">
      <c r="A103" s="79">
        <v>1945</v>
      </c>
      <c r="B103" s="79">
        <v>6</v>
      </c>
      <c r="C103" s="79">
        <v>5</v>
      </c>
      <c r="D103" s="79">
        <v>1</v>
      </c>
      <c r="E103" s="79">
        <v>0</v>
      </c>
      <c r="F103" s="79">
        <v>3</v>
      </c>
      <c r="G103" s="79">
        <v>3</v>
      </c>
      <c r="H103" s="79">
        <v>0</v>
      </c>
      <c r="I103" s="79">
        <v>0</v>
      </c>
      <c r="J103" s="79">
        <v>1</v>
      </c>
      <c r="K103" s="79">
        <v>0</v>
      </c>
      <c r="L103" s="79">
        <v>0</v>
      </c>
      <c r="M103" s="79">
        <v>129</v>
      </c>
      <c r="N103" s="79">
        <v>33</v>
      </c>
      <c r="O103" s="79" t="s">
        <v>18</v>
      </c>
    </row>
    <row r="104" spans="1:15" ht="15">
      <c r="A104" s="79">
        <v>1944</v>
      </c>
      <c r="B104" s="79">
        <v>6</v>
      </c>
      <c r="C104" s="79">
        <v>6</v>
      </c>
      <c r="D104" s="79">
        <v>0</v>
      </c>
      <c r="E104" s="79">
        <v>0</v>
      </c>
      <c r="F104" s="79">
        <v>2</v>
      </c>
      <c r="G104" s="79">
        <v>2</v>
      </c>
      <c r="H104" s="79">
        <v>0</v>
      </c>
      <c r="I104" s="79">
        <v>0</v>
      </c>
      <c r="J104" s="79">
        <v>1</v>
      </c>
      <c r="K104" s="79">
        <v>0</v>
      </c>
      <c r="L104" s="79">
        <v>0</v>
      </c>
      <c r="M104" s="79">
        <v>125</v>
      </c>
      <c r="N104" s="79">
        <v>25</v>
      </c>
      <c r="O104" s="79" t="s">
        <v>18</v>
      </c>
    </row>
    <row r="105" spans="1:15" ht="15">
      <c r="A105" s="77">
        <v>1943</v>
      </c>
      <c r="B105" s="77">
        <v>7</v>
      </c>
      <c r="C105" s="77">
        <v>4</v>
      </c>
      <c r="D105" s="77">
        <v>2</v>
      </c>
      <c r="E105" s="77">
        <v>1</v>
      </c>
      <c r="F105" s="77">
        <v>3</v>
      </c>
      <c r="G105" s="77">
        <v>2</v>
      </c>
      <c r="H105" s="77">
        <v>1</v>
      </c>
      <c r="I105" s="77">
        <v>0</v>
      </c>
      <c r="J105" s="77">
        <v>2</v>
      </c>
      <c r="K105" s="77">
        <v>0</v>
      </c>
      <c r="L105" s="77">
        <v>0</v>
      </c>
      <c r="M105" s="77">
        <v>147</v>
      </c>
      <c r="N105" s="77">
        <v>51</v>
      </c>
      <c r="O105" s="77" t="s">
        <v>51</v>
      </c>
    </row>
    <row r="106" spans="1:15" ht="15">
      <c r="A106" s="77">
        <v>1942</v>
      </c>
      <c r="B106" s="77">
        <v>7</v>
      </c>
      <c r="C106" s="77">
        <v>5</v>
      </c>
      <c r="D106" s="77">
        <v>1</v>
      </c>
      <c r="E106" s="77">
        <v>1</v>
      </c>
      <c r="F106" s="77">
        <v>5</v>
      </c>
      <c r="G106" s="77">
        <v>3</v>
      </c>
      <c r="H106" s="77">
        <v>1</v>
      </c>
      <c r="I106" s="77">
        <v>1</v>
      </c>
      <c r="J106" s="77">
        <v>3</v>
      </c>
      <c r="K106" s="77">
        <v>0</v>
      </c>
      <c r="L106" s="77">
        <v>0</v>
      </c>
      <c r="M106" s="77">
        <v>119</v>
      </c>
      <c r="N106" s="77">
        <v>43</v>
      </c>
      <c r="O106" s="77" t="s">
        <v>51</v>
      </c>
    </row>
    <row r="107" spans="1:15" ht="15">
      <c r="A107" s="79">
        <v>1941</v>
      </c>
      <c r="B107" s="79">
        <v>6</v>
      </c>
      <c r="C107" s="79">
        <v>4</v>
      </c>
      <c r="D107" s="79">
        <v>2</v>
      </c>
      <c r="E107" s="79">
        <v>0</v>
      </c>
      <c r="F107" s="79">
        <v>5</v>
      </c>
      <c r="G107" s="79">
        <v>4</v>
      </c>
      <c r="H107" s="79">
        <v>1</v>
      </c>
      <c r="I107" s="79">
        <v>0</v>
      </c>
      <c r="J107" s="79">
        <v>2</v>
      </c>
      <c r="K107" s="79">
        <v>0</v>
      </c>
      <c r="L107" s="79">
        <v>0</v>
      </c>
      <c r="M107" s="79">
        <v>123</v>
      </c>
      <c r="N107" s="79">
        <v>14</v>
      </c>
      <c r="O107" s="79" t="s">
        <v>51</v>
      </c>
    </row>
    <row r="108" spans="1:15" ht="15">
      <c r="A108" s="77">
        <v>1940</v>
      </c>
      <c r="B108" s="77">
        <v>5</v>
      </c>
      <c r="C108" s="77">
        <v>4</v>
      </c>
      <c r="D108" s="77">
        <v>1</v>
      </c>
      <c r="E108" s="77">
        <v>0</v>
      </c>
      <c r="F108" s="77">
        <v>4</v>
      </c>
      <c r="G108" s="77">
        <v>3</v>
      </c>
      <c r="H108" s="77">
        <v>1</v>
      </c>
      <c r="I108" s="77">
        <v>0</v>
      </c>
      <c r="J108" s="77">
        <v>2</v>
      </c>
      <c r="K108" s="77">
        <v>0</v>
      </c>
      <c r="L108" s="77">
        <v>0</v>
      </c>
      <c r="M108" s="77">
        <v>63</v>
      </c>
      <c r="N108" s="77">
        <v>27</v>
      </c>
      <c r="O108" s="77" t="s">
        <v>57</v>
      </c>
    </row>
    <row r="109" spans="1:15" ht="15">
      <c r="A109" s="77">
        <v>1939</v>
      </c>
      <c r="B109" s="77">
        <v>6</v>
      </c>
      <c r="C109" s="77">
        <v>2</v>
      </c>
      <c r="D109" s="77">
        <v>3</v>
      </c>
      <c r="E109" s="77">
        <v>1</v>
      </c>
      <c r="F109" s="77">
        <v>4</v>
      </c>
      <c r="G109" s="77">
        <v>2</v>
      </c>
      <c r="H109" s="77">
        <v>2</v>
      </c>
      <c r="I109" s="77">
        <v>0</v>
      </c>
      <c r="J109" s="77" t="s">
        <v>67</v>
      </c>
      <c r="K109" s="77">
        <v>0</v>
      </c>
      <c r="L109" s="77">
        <v>0</v>
      </c>
      <c r="M109" s="77">
        <v>37</v>
      </c>
      <c r="N109" s="77">
        <v>73</v>
      </c>
      <c r="O109" s="77" t="s">
        <v>57</v>
      </c>
    </row>
    <row r="110" spans="1:15" ht="15">
      <c r="A110" s="77">
        <v>1938</v>
      </c>
      <c r="B110" s="77">
        <v>7</v>
      </c>
      <c r="C110" s="77">
        <v>4</v>
      </c>
      <c r="D110" s="77">
        <v>1</v>
      </c>
      <c r="E110" s="77">
        <v>2</v>
      </c>
      <c r="F110" s="77">
        <v>5</v>
      </c>
      <c r="G110" s="77">
        <v>3</v>
      </c>
      <c r="H110" s="77">
        <v>0</v>
      </c>
      <c r="I110" s="77">
        <v>2</v>
      </c>
      <c r="J110" s="77">
        <v>2</v>
      </c>
      <c r="K110" s="77">
        <v>0</v>
      </c>
      <c r="L110" s="77">
        <v>0</v>
      </c>
      <c r="M110" s="77">
        <v>97</v>
      </c>
      <c r="N110" s="77">
        <v>48</v>
      </c>
      <c r="O110" s="77" t="s">
        <v>19</v>
      </c>
    </row>
    <row r="111" spans="1:15" ht="15">
      <c r="A111" s="79">
        <v>1937</v>
      </c>
      <c r="B111" s="79">
        <v>7</v>
      </c>
      <c r="C111" s="79">
        <v>7</v>
      </c>
      <c r="D111" s="79">
        <v>0</v>
      </c>
      <c r="E111" s="79">
        <v>0</v>
      </c>
      <c r="F111" s="79">
        <v>5</v>
      </c>
      <c r="G111" s="79">
        <v>5</v>
      </c>
      <c r="H111" s="79">
        <v>0</v>
      </c>
      <c r="I111" s="79">
        <v>0</v>
      </c>
      <c r="J111" s="79">
        <v>1</v>
      </c>
      <c r="K111" s="79">
        <v>0</v>
      </c>
      <c r="L111" s="79">
        <v>0</v>
      </c>
      <c r="M111" s="79">
        <v>190</v>
      </c>
      <c r="N111" s="79">
        <v>13</v>
      </c>
      <c r="O111" s="79" t="s">
        <v>19</v>
      </c>
    </row>
    <row r="112" spans="1:15" ht="15">
      <c r="A112" s="79">
        <v>1936</v>
      </c>
      <c r="B112" s="79">
        <v>8</v>
      </c>
      <c r="C112" s="79">
        <v>8</v>
      </c>
      <c r="D112" s="79">
        <v>0</v>
      </c>
      <c r="E112" s="79">
        <v>0</v>
      </c>
      <c r="F112" s="79">
        <v>6</v>
      </c>
      <c r="G112" s="79">
        <v>6</v>
      </c>
      <c r="H112" s="79">
        <v>0</v>
      </c>
      <c r="I112" s="79">
        <v>0</v>
      </c>
      <c r="J112" s="79">
        <v>1</v>
      </c>
      <c r="K112" s="79">
        <v>1</v>
      </c>
      <c r="L112" s="79">
        <v>0</v>
      </c>
      <c r="M112" s="79">
        <v>165</v>
      </c>
      <c r="N112" s="79">
        <v>13</v>
      </c>
      <c r="O112" s="79" t="s">
        <v>20</v>
      </c>
    </row>
    <row r="113" spans="1:15" ht="15">
      <c r="A113" s="79">
        <v>1935</v>
      </c>
      <c r="B113" s="79">
        <v>6</v>
      </c>
      <c r="C113" s="79">
        <v>6</v>
      </c>
      <c r="D113" s="79">
        <v>0</v>
      </c>
      <c r="E113" s="79">
        <v>0</v>
      </c>
      <c r="F113" s="79">
        <v>4</v>
      </c>
      <c r="G113" s="79">
        <v>4</v>
      </c>
      <c r="H113" s="79">
        <v>0</v>
      </c>
      <c r="I113" s="79">
        <v>0</v>
      </c>
      <c r="J113" s="79">
        <v>1</v>
      </c>
      <c r="K113" s="79">
        <v>0</v>
      </c>
      <c r="L113" s="79">
        <v>0</v>
      </c>
      <c r="M113" s="79">
        <v>144</v>
      </c>
      <c r="N113" s="79">
        <v>12</v>
      </c>
      <c r="O113" s="79" t="s">
        <v>20</v>
      </c>
    </row>
    <row r="114" spans="1:15" ht="15">
      <c r="A114" s="79">
        <v>1934</v>
      </c>
      <c r="B114" s="79">
        <v>7</v>
      </c>
      <c r="C114" s="79">
        <v>6</v>
      </c>
      <c r="D114" s="79">
        <v>1</v>
      </c>
      <c r="E114" s="79">
        <v>0</v>
      </c>
      <c r="F114" s="79">
        <v>6</v>
      </c>
      <c r="G114" s="79">
        <v>5</v>
      </c>
      <c r="H114" s="79">
        <v>1</v>
      </c>
      <c r="I114" s="79">
        <v>0</v>
      </c>
      <c r="J114" s="79">
        <v>1</v>
      </c>
      <c r="K114" s="79">
        <v>0</v>
      </c>
      <c r="L114" s="79">
        <v>0</v>
      </c>
      <c r="M114" s="79">
        <v>96</v>
      </c>
      <c r="N114" s="79">
        <v>21</v>
      </c>
      <c r="O114" s="79" t="s">
        <v>20</v>
      </c>
    </row>
    <row r="115" spans="1:15" ht="15">
      <c r="A115" s="77">
        <v>1933</v>
      </c>
      <c r="B115" s="77">
        <v>6</v>
      </c>
      <c r="C115" s="77">
        <v>4</v>
      </c>
      <c r="D115" s="77">
        <v>1</v>
      </c>
      <c r="E115" s="77">
        <v>1</v>
      </c>
      <c r="F115" s="77">
        <v>5</v>
      </c>
      <c r="G115" s="77">
        <v>3</v>
      </c>
      <c r="H115" s="77">
        <v>1</v>
      </c>
      <c r="I115" s="77">
        <v>1</v>
      </c>
      <c r="J115" s="77" t="s">
        <v>67</v>
      </c>
      <c r="K115" s="77">
        <v>0</v>
      </c>
      <c r="L115" s="77">
        <v>0</v>
      </c>
      <c r="M115" s="77">
        <v>105</v>
      </c>
      <c r="N115" s="77">
        <v>26</v>
      </c>
      <c r="O115" s="77" t="s">
        <v>21</v>
      </c>
    </row>
    <row r="116" spans="1:15" ht="15">
      <c r="A116" s="77">
        <v>1932</v>
      </c>
      <c r="B116" s="77">
        <v>7</v>
      </c>
      <c r="C116" s="77">
        <v>0</v>
      </c>
      <c r="D116" s="77">
        <v>7</v>
      </c>
      <c r="E116" s="77">
        <v>0</v>
      </c>
      <c r="F116" s="77">
        <v>6</v>
      </c>
      <c r="G116" s="77">
        <v>0</v>
      </c>
      <c r="H116" s="77">
        <v>6</v>
      </c>
      <c r="I116" s="77">
        <v>0</v>
      </c>
      <c r="J116" s="77">
        <v>5</v>
      </c>
      <c r="K116" s="77">
        <v>0</v>
      </c>
      <c r="L116" s="77">
        <v>0</v>
      </c>
      <c r="M116" s="77">
        <v>95</v>
      </c>
      <c r="N116" s="77">
        <v>12</v>
      </c>
      <c r="O116" s="77" t="s">
        <v>21</v>
      </c>
    </row>
    <row r="117" spans="1:15" ht="15">
      <c r="A117" s="79">
        <v>1931</v>
      </c>
      <c r="B117" s="79">
        <v>7</v>
      </c>
      <c r="C117" s="79">
        <v>5</v>
      </c>
      <c r="D117" s="79">
        <v>0</v>
      </c>
      <c r="E117" s="79">
        <v>2</v>
      </c>
      <c r="F117" s="79">
        <v>6</v>
      </c>
      <c r="G117" s="79">
        <v>4</v>
      </c>
      <c r="H117" s="79">
        <v>0</v>
      </c>
      <c r="I117" s="79">
        <v>2</v>
      </c>
      <c r="J117" s="79">
        <v>1</v>
      </c>
      <c r="K117" s="79">
        <v>0</v>
      </c>
      <c r="L117" s="79">
        <v>0</v>
      </c>
      <c r="M117" s="79">
        <v>171</v>
      </c>
      <c r="N117" s="79">
        <v>13</v>
      </c>
      <c r="O117" s="79" t="s">
        <v>21</v>
      </c>
    </row>
    <row r="118" spans="1:15" ht="15">
      <c r="A118" s="77">
        <v>1930</v>
      </c>
      <c r="B118" s="77">
        <v>8</v>
      </c>
      <c r="C118" s="77">
        <v>3</v>
      </c>
      <c r="D118" s="77">
        <v>4</v>
      </c>
      <c r="E118" s="77">
        <v>1</v>
      </c>
      <c r="F118" s="77">
        <v>5</v>
      </c>
      <c r="G118" s="77">
        <v>2</v>
      </c>
      <c r="H118" s="77">
        <v>3</v>
      </c>
      <c r="I118" s="77">
        <v>0</v>
      </c>
      <c r="J118" s="77" t="s">
        <v>67</v>
      </c>
      <c r="K118" s="77">
        <v>0</v>
      </c>
      <c r="L118" s="77">
        <v>0</v>
      </c>
      <c r="M118" s="77">
        <v>68</v>
      </c>
      <c r="N118" s="77">
        <v>89</v>
      </c>
      <c r="O118" s="77" t="s">
        <v>21</v>
      </c>
    </row>
    <row r="119" spans="1:15" ht="15">
      <c r="A119" s="77">
        <v>1929</v>
      </c>
      <c r="B119" s="77">
        <v>3</v>
      </c>
      <c r="C119" s="77">
        <v>0</v>
      </c>
      <c r="D119" s="77">
        <v>3</v>
      </c>
      <c r="E119" s="77">
        <v>0</v>
      </c>
      <c r="F119" s="77">
        <v>2</v>
      </c>
      <c r="G119" s="77">
        <v>0</v>
      </c>
      <c r="H119" s="77">
        <v>2</v>
      </c>
      <c r="I119" s="77">
        <v>0</v>
      </c>
      <c r="J119" s="77" t="s">
        <v>67</v>
      </c>
      <c r="K119" s="77">
        <v>0</v>
      </c>
      <c r="L119" s="77">
        <v>0</v>
      </c>
      <c r="M119" s="77">
        <v>0</v>
      </c>
      <c r="N119" s="77">
        <v>77</v>
      </c>
      <c r="O119" s="77" t="s">
        <v>21</v>
      </c>
    </row>
    <row r="120" spans="1:15" ht="15">
      <c r="A120" s="77">
        <v>1928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 t="s">
        <v>66</v>
      </c>
      <c r="K120" s="77">
        <v>0</v>
      </c>
      <c r="L120" s="77">
        <v>0</v>
      </c>
      <c r="M120" s="77">
        <v>0</v>
      </c>
      <c r="N120" s="77">
        <v>0</v>
      </c>
      <c r="O120" s="77" t="s">
        <v>21</v>
      </c>
    </row>
    <row r="121" spans="1:15" ht="15">
      <c r="A121" s="79">
        <v>1927</v>
      </c>
      <c r="B121" s="79">
        <v>8</v>
      </c>
      <c r="C121" s="79">
        <v>5</v>
      </c>
      <c r="D121" s="79">
        <v>2</v>
      </c>
      <c r="E121" s="79">
        <v>1</v>
      </c>
      <c r="F121" s="79">
        <v>3</v>
      </c>
      <c r="G121" s="79">
        <v>3</v>
      </c>
      <c r="H121" s="79">
        <v>0</v>
      </c>
      <c r="I121" s="79">
        <v>0</v>
      </c>
      <c r="J121" s="79">
        <v>1</v>
      </c>
      <c r="K121" s="79">
        <v>0</v>
      </c>
      <c r="L121" s="79">
        <v>0</v>
      </c>
      <c r="M121" s="79">
        <v>111</v>
      </c>
      <c r="N121" s="79">
        <v>66</v>
      </c>
      <c r="O121" s="79" t="s">
        <v>22</v>
      </c>
    </row>
    <row r="122" spans="1:15" ht="15">
      <c r="A122" s="79">
        <v>1926</v>
      </c>
      <c r="B122" s="79">
        <v>8</v>
      </c>
      <c r="C122" s="79">
        <v>5</v>
      </c>
      <c r="D122" s="79">
        <v>0</v>
      </c>
      <c r="E122" s="79">
        <v>3</v>
      </c>
      <c r="F122" s="79">
        <v>5</v>
      </c>
      <c r="G122" s="79">
        <v>4</v>
      </c>
      <c r="H122" s="79">
        <v>0</v>
      </c>
      <c r="I122" s="79">
        <v>1</v>
      </c>
      <c r="J122" s="79">
        <v>1</v>
      </c>
      <c r="K122" s="79">
        <v>0</v>
      </c>
      <c r="L122" s="79">
        <v>0</v>
      </c>
      <c r="M122" s="79">
        <v>104</v>
      </c>
      <c r="N122" s="79">
        <v>19</v>
      </c>
      <c r="O122" s="79" t="s">
        <v>22</v>
      </c>
    </row>
    <row r="123" spans="1:15" ht="15">
      <c r="A123" s="79">
        <v>1925</v>
      </c>
      <c r="B123" s="77">
        <v>4</v>
      </c>
      <c r="C123" s="77">
        <v>1</v>
      </c>
      <c r="D123" s="77">
        <v>3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 t="s">
        <v>66</v>
      </c>
      <c r="K123" s="77">
        <v>0</v>
      </c>
      <c r="L123" s="77">
        <v>0</v>
      </c>
      <c r="M123" s="77">
        <v>44</v>
      </c>
      <c r="N123" s="77">
        <v>72</v>
      </c>
      <c r="O123" s="77" t="s">
        <v>22</v>
      </c>
    </row>
    <row r="124" spans="1:15" ht="6.75" customHeight="1">
      <c r="A124" s="79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</row>
    <row r="125" spans="1:15" s="81" customFormat="1" ht="15">
      <c r="A125" s="80" t="s">
        <v>62</v>
      </c>
      <c r="B125" s="80">
        <f>SUM(B4:B123)</f>
        <v>795</v>
      </c>
      <c r="C125" s="80">
        <f aca="true" t="shared" si="0" ref="C125:N125">SUM(C4:C123)</f>
        <v>422</v>
      </c>
      <c r="D125" s="80">
        <f t="shared" si="0"/>
        <v>348</v>
      </c>
      <c r="E125" s="80">
        <f t="shared" si="0"/>
        <v>25</v>
      </c>
      <c r="F125" s="80">
        <f t="shared" si="0"/>
        <v>580</v>
      </c>
      <c r="G125" s="80">
        <f t="shared" si="0"/>
        <v>317</v>
      </c>
      <c r="H125" s="80">
        <f t="shared" si="0"/>
        <v>247</v>
      </c>
      <c r="I125" s="80">
        <f t="shared" si="0"/>
        <v>16</v>
      </c>
      <c r="J125" s="80"/>
      <c r="K125" s="80">
        <f t="shared" si="0"/>
        <v>7</v>
      </c>
      <c r="L125" s="80">
        <f t="shared" si="0"/>
        <v>10</v>
      </c>
      <c r="M125" s="80">
        <f t="shared" si="0"/>
        <v>14778</v>
      </c>
      <c r="N125" s="80">
        <f t="shared" si="0"/>
        <v>12607</v>
      </c>
      <c r="O125" s="80"/>
    </row>
  </sheetData>
  <sheetProtection/>
  <mergeCells count="4">
    <mergeCell ref="A1:O1"/>
    <mergeCell ref="A37:O37"/>
    <mergeCell ref="A68:O68"/>
    <mergeCell ref="A99:O99"/>
  </mergeCells>
  <printOptions horizontalCentered="1"/>
  <pageMargins left="1" right="1" top="1" bottom="1" header="0.5" footer="0.5"/>
  <pageSetup horizontalDpi="360" verticalDpi="360" orientation="landscape" scale="85" r:id="rId1"/>
  <rowBreaks count="3" manualBreakCount="3">
    <brk id="35" max="255" man="1"/>
    <brk id="65" max="255" man="1"/>
    <brk id="96" max="14" man="1"/>
  </rowBreaks>
  <ignoredErrors>
    <ignoredError sqref="B125:I125 K125:N1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8">
      <selection activeCell="O28" sqref="O28"/>
    </sheetView>
  </sheetViews>
  <sheetFormatPr defaultColWidth="9.140625" defaultRowHeight="12.75"/>
  <cols>
    <col min="1" max="1" width="21.140625" style="9" bestFit="1" customWidth="1"/>
    <col min="2" max="2" width="5.140625" style="10" customWidth="1"/>
    <col min="3" max="3" width="5.57421875" style="10" customWidth="1"/>
    <col min="4" max="4" width="5.00390625" style="10" customWidth="1"/>
    <col min="5" max="5" width="3.8515625" style="5" customWidth="1"/>
    <col min="6" max="6" width="6.421875" style="6" customWidth="1"/>
    <col min="7" max="7" width="8.421875" style="0" customWidth="1"/>
    <col min="8" max="8" width="18.421875" style="0" bestFit="1" customWidth="1"/>
    <col min="9" max="9" width="5.140625" style="5" customWidth="1"/>
    <col min="10" max="10" width="5.57421875" style="5" customWidth="1"/>
    <col min="11" max="11" width="5.00390625" style="5" customWidth="1"/>
    <col min="12" max="12" width="3.8515625" style="5" customWidth="1"/>
    <col min="13" max="13" width="6.57421875" style="51" bestFit="1" customWidth="1"/>
  </cols>
  <sheetData>
    <row r="1" spans="1:13" ht="21">
      <c r="A1" s="229" t="s">
        <v>183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ht="1.5" customHeight="1"/>
    <row r="3" spans="1:13" ht="15" customHeight="1">
      <c r="A3" s="7" t="s">
        <v>83</v>
      </c>
      <c r="B3" s="7" t="s">
        <v>1</v>
      </c>
      <c r="C3" s="7" t="s">
        <v>29</v>
      </c>
      <c r="D3" s="7" t="s">
        <v>30</v>
      </c>
      <c r="E3" s="7" t="s">
        <v>84</v>
      </c>
      <c r="F3" s="8" t="s">
        <v>32</v>
      </c>
      <c r="H3" s="7" t="s">
        <v>83</v>
      </c>
      <c r="I3" s="7" t="s">
        <v>1</v>
      </c>
      <c r="J3" s="7" t="s">
        <v>29</v>
      </c>
      <c r="K3" s="7" t="s">
        <v>30</v>
      </c>
      <c r="L3" s="7" t="s">
        <v>84</v>
      </c>
      <c r="M3" s="8" t="s">
        <v>32</v>
      </c>
    </row>
    <row r="4" spans="1:13" ht="15" customHeight="1">
      <c r="A4" s="9" t="s">
        <v>186</v>
      </c>
      <c r="B4" s="7">
        <v>1</v>
      </c>
      <c r="C4" s="7">
        <v>1</v>
      </c>
      <c r="D4" s="7">
        <v>0</v>
      </c>
      <c r="E4" s="7">
        <v>0</v>
      </c>
      <c r="F4" s="8">
        <f>SUM(B4+E4*0.5)/B4</f>
        <v>1</v>
      </c>
      <c r="H4" s="7"/>
      <c r="I4" s="7"/>
      <c r="J4" s="7"/>
      <c r="K4" s="7"/>
      <c r="L4" s="7"/>
      <c r="M4" s="52"/>
    </row>
    <row r="5" spans="1:13" ht="15" customHeight="1">
      <c r="A5" s="55" t="s">
        <v>85</v>
      </c>
      <c r="B5" s="56">
        <v>34</v>
      </c>
      <c r="C5" s="56">
        <v>13</v>
      </c>
      <c r="D5" s="56">
        <v>21</v>
      </c>
      <c r="E5" s="56">
        <v>0</v>
      </c>
      <c r="F5" s="216">
        <f aca="true" t="shared" si="0" ref="F5:F31">SUM(C5+E5*0.5)/B5</f>
        <v>0.38235294117647056</v>
      </c>
      <c r="H5" s="221" t="s">
        <v>86</v>
      </c>
      <c r="I5" s="217">
        <v>1</v>
      </c>
      <c r="J5" s="217">
        <v>0</v>
      </c>
      <c r="K5" s="217">
        <v>1</v>
      </c>
      <c r="L5" s="217">
        <v>0</v>
      </c>
      <c r="M5" s="218">
        <f aca="true" t="shared" si="1" ref="M5:M29">SUM(J5+L5*0.5)/I5</f>
        <v>0</v>
      </c>
    </row>
    <row r="6" spans="1:13" ht="15" customHeight="1">
      <c r="A6" s="9" t="s">
        <v>87</v>
      </c>
      <c r="B6" s="10">
        <v>1</v>
      </c>
      <c r="C6" s="10">
        <v>0</v>
      </c>
      <c r="D6" s="10">
        <v>1</v>
      </c>
      <c r="E6" s="217">
        <v>0</v>
      </c>
      <c r="F6" s="218">
        <f t="shared" si="0"/>
        <v>0</v>
      </c>
      <c r="H6" s="221" t="s">
        <v>114</v>
      </c>
      <c r="I6" s="217">
        <v>3</v>
      </c>
      <c r="J6" s="217">
        <v>2</v>
      </c>
      <c r="K6" s="217">
        <v>1</v>
      </c>
      <c r="L6" s="217">
        <v>0</v>
      </c>
      <c r="M6" s="218">
        <f t="shared" si="1"/>
        <v>0.6666666666666666</v>
      </c>
    </row>
    <row r="7" spans="1:13" ht="15" customHeight="1">
      <c r="A7" s="9" t="s">
        <v>89</v>
      </c>
      <c r="B7" s="10">
        <v>2</v>
      </c>
      <c r="C7" s="10">
        <v>0</v>
      </c>
      <c r="D7" s="10">
        <v>2</v>
      </c>
      <c r="E7" s="217">
        <v>0</v>
      </c>
      <c r="F7" s="218">
        <f t="shared" si="0"/>
        <v>0</v>
      </c>
      <c r="H7" s="221" t="s">
        <v>116</v>
      </c>
      <c r="I7" s="217">
        <v>8</v>
      </c>
      <c r="J7" s="217">
        <v>4</v>
      </c>
      <c r="K7" s="217">
        <v>4</v>
      </c>
      <c r="L7" s="217">
        <v>0</v>
      </c>
      <c r="M7" s="218">
        <f t="shared" si="1"/>
        <v>0.5</v>
      </c>
    </row>
    <row r="8" spans="1:13" ht="15" customHeight="1">
      <c r="A8" s="9" t="s">
        <v>91</v>
      </c>
      <c r="B8" s="10">
        <v>1</v>
      </c>
      <c r="C8" s="10">
        <v>0</v>
      </c>
      <c r="D8" s="10">
        <v>1</v>
      </c>
      <c r="E8" s="217">
        <v>0</v>
      </c>
      <c r="F8" s="218">
        <f t="shared" si="0"/>
        <v>0</v>
      </c>
      <c r="H8" s="221" t="s">
        <v>178</v>
      </c>
      <c r="I8" s="217">
        <v>2</v>
      </c>
      <c r="J8" s="217">
        <v>0</v>
      </c>
      <c r="K8" s="217">
        <v>2</v>
      </c>
      <c r="L8" s="217">
        <v>0</v>
      </c>
      <c r="M8" s="218">
        <f t="shared" si="1"/>
        <v>0</v>
      </c>
    </row>
    <row r="9" spans="1:13" ht="15" customHeight="1">
      <c r="A9" s="9" t="s">
        <v>93</v>
      </c>
      <c r="B9" s="10">
        <v>37</v>
      </c>
      <c r="C9" s="10">
        <v>17</v>
      </c>
      <c r="D9" s="10">
        <v>18</v>
      </c>
      <c r="E9" s="217">
        <v>2</v>
      </c>
      <c r="F9" s="218">
        <f t="shared" si="0"/>
        <v>0.4864864864864865</v>
      </c>
      <c r="H9" s="221" t="s">
        <v>88</v>
      </c>
      <c r="I9" s="217">
        <v>4</v>
      </c>
      <c r="J9" s="217">
        <v>2</v>
      </c>
      <c r="K9" s="217">
        <v>2</v>
      </c>
      <c r="L9" s="217">
        <v>0</v>
      </c>
      <c r="M9" s="218">
        <f t="shared" si="1"/>
        <v>0.5</v>
      </c>
    </row>
    <row r="10" spans="1:13" ht="15" customHeight="1">
      <c r="A10" s="9" t="s">
        <v>159</v>
      </c>
      <c r="B10" s="10">
        <v>2</v>
      </c>
      <c r="C10" s="10">
        <v>1</v>
      </c>
      <c r="D10" s="10">
        <v>1</v>
      </c>
      <c r="E10" s="217">
        <v>0</v>
      </c>
      <c r="F10" s="218">
        <f t="shared" si="0"/>
        <v>0.5</v>
      </c>
      <c r="H10" s="221" t="s">
        <v>90</v>
      </c>
      <c r="I10" s="217">
        <v>1</v>
      </c>
      <c r="J10" s="217">
        <v>1</v>
      </c>
      <c r="K10" s="217">
        <v>0</v>
      </c>
      <c r="L10" s="217">
        <v>0</v>
      </c>
      <c r="M10" s="218">
        <f t="shared" si="1"/>
        <v>1</v>
      </c>
    </row>
    <row r="11" spans="1:13" ht="15" customHeight="1">
      <c r="A11" s="9" t="s">
        <v>95</v>
      </c>
      <c r="B11" s="10">
        <v>36</v>
      </c>
      <c r="C11" s="10">
        <v>27</v>
      </c>
      <c r="D11" s="10">
        <v>8</v>
      </c>
      <c r="E11" s="217">
        <v>1</v>
      </c>
      <c r="F11" s="218">
        <f t="shared" si="0"/>
        <v>0.7638888888888888</v>
      </c>
      <c r="H11" s="222" t="s">
        <v>92</v>
      </c>
      <c r="I11" s="56">
        <v>49</v>
      </c>
      <c r="J11" s="56">
        <v>14</v>
      </c>
      <c r="K11" s="56">
        <v>32</v>
      </c>
      <c r="L11" s="56">
        <v>3</v>
      </c>
      <c r="M11" s="216">
        <f t="shared" si="1"/>
        <v>0.3163265306122449</v>
      </c>
    </row>
    <row r="12" spans="1:13" ht="15" customHeight="1">
      <c r="A12" s="9" t="s">
        <v>143</v>
      </c>
      <c r="B12" s="10">
        <v>2</v>
      </c>
      <c r="C12" s="10">
        <v>0</v>
      </c>
      <c r="D12" s="10">
        <v>2</v>
      </c>
      <c r="E12" s="217">
        <v>0</v>
      </c>
      <c r="F12" s="218">
        <f t="shared" si="0"/>
        <v>0</v>
      </c>
      <c r="H12" s="221" t="s">
        <v>94</v>
      </c>
      <c r="I12" s="217">
        <v>2</v>
      </c>
      <c r="J12" s="217">
        <v>0</v>
      </c>
      <c r="K12" s="217">
        <v>2</v>
      </c>
      <c r="L12" s="217">
        <v>0</v>
      </c>
      <c r="M12" s="218">
        <f t="shared" si="1"/>
        <v>0</v>
      </c>
    </row>
    <row r="13" spans="1:13" ht="15" customHeight="1">
      <c r="A13" s="9" t="s">
        <v>97</v>
      </c>
      <c r="B13" s="10">
        <v>10</v>
      </c>
      <c r="C13" s="10">
        <v>4</v>
      </c>
      <c r="D13" s="10">
        <v>6</v>
      </c>
      <c r="E13" s="217">
        <v>0</v>
      </c>
      <c r="F13" s="218">
        <f t="shared" si="0"/>
        <v>0.4</v>
      </c>
      <c r="H13" s="221" t="s">
        <v>96</v>
      </c>
      <c r="I13" s="217">
        <v>1</v>
      </c>
      <c r="J13" s="217">
        <v>1</v>
      </c>
      <c r="K13" s="217">
        <v>0</v>
      </c>
      <c r="L13" s="217">
        <v>0</v>
      </c>
      <c r="M13" s="218">
        <f t="shared" si="1"/>
        <v>1</v>
      </c>
    </row>
    <row r="14" spans="1:13" ht="15" customHeight="1">
      <c r="A14" s="9" t="s">
        <v>99</v>
      </c>
      <c r="B14" s="10">
        <v>1</v>
      </c>
      <c r="C14" s="10">
        <v>1</v>
      </c>
      <c r="D14" s="10">
        <v>0</v>
      </c>
      <c r="E14" s="217">
        <v>0</v>
      </c>
      <c r="F14" s="218">
        <f t="shared" si="0"/>
        <v>1</v>
      </c>
      <c r="H14" s="222" t="s">
        <v>98</v>
      </c>
      <c r="I14" s="56">
        <v>70</v>
      </c>
      <c r="J14" s="56">
        <v>37</v>
      </c>
      <c r="K14" s="56">
        <v>32</v>
      </c>
      <c r="L14" s="56">
        <v>1</v>
      </c>
      <c r="M14" s="216">
        <f t="shared" si="1"/>
        <v>0.5357142857142857</v>
      </c>
    </row>
    <row r="15" spans="1:13" ht="15" customHeight="1">
      <c r="A15" s="55" t="s">
        <v>101</v>
      </c>
      <c r="B15" s="56">
        <v>87</v>
      </c>
      <c r="C15" s="56">
        <v>51</v>
      </c>
      <c r="D15" s="56">
        <v>32</v>
      </c>
      <c r="E15" s="56">
        <v>4</v>
      </c>
      <c r="F15" s="216">
        <f t="shared" si="0"/>
        <v>0.6091954022988506</v>
      </c>
      <c r="H15" s="221" t="s">
        <v>100</v>
      </c>
      <c r="I15" s="217">
        <v>1</v>
      </c>
      <c r="J15" s="217">
        <v>0</v>
      </c>
      <c r="K15" s="217">
        <v>1</v>
      </c>
      <c r="L15" s="217">
        <v>0</v>
      </c>
      <c r="M15" s="218">
        <f t="shared" si="1"/>
        <v>0</v>
      </c>
    </row>
    <row r="16" spans="1:13" ht="15" customHeight="1">
      <c r="A16" s="9" t="s">
        <v>103</v>
      </c>
      <c r="B16" s="10">
        <v>9</v>
      </c>
      <c r="C16" s="10">
        <v>5</v>
      </c>
      <c r="D16" s="10">
        <v>2</v>
      </c>
      <c r="E16" s="217">
        <v>2</v>
      </c>
      <c r="F16" s="218">
        <f t="shared" si="0"/>
        <v>0.6666666666666666</v>
      </c>
      <c r="H16" s="221" t="s">
        <v>102</v>
      </c>
      <c r="I16" s="217">
        <v>16</v>
      </c>
      <c r="J16" s="217">
        <v>5</v>
      </c>
      <c r="K16" s="217">
        <v>10</v>
      </c>
      <c r="L16" s="217">
        <v>1</v>
      </c>
      <c r="M16" s="218">
        <f t="shared" si="1"/>
        <v>0.34375</v>
      </c>
    </row>
    <row r="17" spans="1:13" ht="15" customHeight="1">
      <c r="A17" s="9" t="s">
        <v>105</v>
      </c>
      <c r="B17" s="10">
        <v>2</v>
      </c>
      <c r="C17" s="10">
        <v>1</v>
      </c>
      <c r="D17" s="10">
        <v>1</v>
      </c>
      <c r="E17" s="217">
        <v>0</v>
      </c>
      <c r="F17" s="218">
        <f t="shared" si="0"/>
        <v>0.5</v>
      </c>
      <c r="H17" s="221" t="s">
        <v>142</v>
      </c>
      <c r="I17" s="217">
        <v>3</v>
      </c>
      <c r="J17" s="217">
        <v>1</v>
      </c>
      <c r="K17" s="217">
        <v>2</v>
      </c>
      <c r="L17" s="217">
        <v>0</v>
      </c>
      <c r="M17" s="218">
        <f t="shared" si="1"/>
        <v>0.3333333333333333</v>
      </c>
    </row>
    <row r="18" spans="1:13" ht="15" customHeight="1">
      <c r="A18" s="9" t="s">
        <v>107</v>
      </c>
      <c r="B18" s="10">
        <v>1</v>
      </c>
      <c r="C18" s="10">
        <v>0</v>
      </c>
      <c r="D18" s="10">
        <v>1</v>
      </c>
      <c r="E18" s="217">
        <v>0</v>
      </c>
      <c r="F18" s="218">
        <f t="shared" si="0"/>
        <v>0</v>
      </c>
      <c r="H18" s="221" t="s">
        <v>104</v>
      </c>
      <c r="I18" s="217">
        <v>62</v>
      </c>
      <c r="J18" s="217">
        <v>37</v>
      </c>
      <c r="K18" s="217">
        <v>24</v>
      </c>
      <c r="L18" s="217">
        <v>1</v>
      </c>
      <c r="M18" s="218">
        <f t="shared" si="1"/>
        <v>0.6048387096774194</v>
      </c>
    </row>
    <row r="19" spans="1:13" ht="15" customHeight="1">
      <c r="A19" s="57" t="s">
        <v>109</v>
      </c>
      <c r="B19" s="58">
        <v>72</v>
      </c>
      <c r="C19" s="58">
        <v>41</v>
      </c>
      <c r="D19" s="58">
        <v>29</v>
      </c>
      <c r="E19" s="58">
        <v>2</v>
      </c>
      <c r="F19" s="219">
        <f t="shared" si="0"/>
        <v>0.5833333333333334</v>
      </c>
      <c r="H19" s="221" t="s">
        <v>106</v>
      </c>
      <c r="I19" s="217">
        <v>1</v>
      </c>
      <c r="J19" s="217">
        <v>1</v>
      </c>
      <c r="K19" s="217">
        <v>0</v>
      </c>
      <c r="L19" s="217">
        <v>0</v>
      </c>
      <c r="M19" s="218">
        <f t="shared" si="1"/>
        <v>1</v>
      </c>
    </row>
    <row r="20" spans="1:13" ht="15" customHeight="1">
      <c r="A20" s="59" t="s">
        <v>111</v>
      </c>
      <c r="B20" s="60">
        <v>56</v>
      </c>
      <c r="C20" s="60">
        <v>35</v>
      </c>
      <c r="D20" s="60">
        <v>21</v>
      </c>
      <c r="E20" s="60">
        <v>0</v>
      </c>
      <c r="F20" s="220">
        <f t="shared" si="0"/>
        <v>0.625</v>
      </c>
      <c r="H20" s="221" t="s">
        <v>108</v>
      </c>
      <c r="I20" s="217">
        <v>8</v>
      </c>
      <c r="J20" s="217">
        <v>5</v>
      </c>
      <c r="K20" s="217">
        <v>3</v>
      </c>
      <c r="L20" s="217">
        <v>0</v>
      </c>
      <c r="M20" s="218">
        <f t="shared" si="1"/>
        <v>0.625</v>
      </c>
    </row>
    <row r="21" spans="1:13" ht="15" customHeight="1">
      <c r="A21" s="9" t="s">
        <v>113</v>
      </c>
      <c r="B21" s="10">
        <v>3</v>
      </c>
      <c r="C21" s="10">
        <v>2</v>
      </c>
      <c r="D21" s="10">
        <v>1</v>
      </c>
      <c r="E21" s="217">
        <v>0</v>
      </c>
      <c r="F21" s="218">
        <f t="shared" si="0"/>
        <v>0.6666666666666666</v>
      </c>
      <c r="H21" s="221" t="s">
        <v>110</v>
      </c>
      <c r="I21" s="217">
        <v>6</v>
      </c>
      <c r="J21" s="217">
        <v>5</v>
      </c>
      <c r="K21" s="217">
        <v>1</v>
      </c>
      <c r="L21" s="217">
        <v>0</v>
      </c>
      <c r="M21" s="218">
        <f t="shared" si="1"/>
        <v>0.8333333333333334</v>
      </c>
    </row>
    <row r="22" spans="1:13" ht="15" customHeight="1">
      <c r="A22" s="9" t="s">
        <v>115</v>
      </c>
      <c r="B22" s="10">
        <v>8</v>
      </c>
      <c r="C22" s="10">
        <v>1</v>
      </c>
      <c r="D22" s="10">
        <v>7</v>
      </c>
      <c r="E22" s="217">
        <v>0</v>
      </c>
      <c r="F22" s="218">
        <f t="shared" si="0"/>
        <v>0.125</v>
      </c>
      <c r="H22" s="221" t="s">
        <v>112</v>
      </c>
      <c r="I22" s="217">
        <v>1</v>
      </c>
      <c r="J22" s="217">
        <v>1</v>
      </c>
      <c r="K22" s="217">
        <v>0</v>
      </c>
      <c r="L22" s="217">
        <v>0</v>
      </c>
      <c r="M22" s="218">
        <f t="shared" si="1"/>
        <v>1</v>
      </c>
    </row>
    <row r="23" spans="1:13" ht="15" customHeight="1">
      <c r="A23" s="9" t="s">
        <v>117</v>
      </c>
      <c r="B23" s="10">
        <v>6</v>
      </c>
      <c r="C23" s="10">
        <v>1</v>
      </c>
      <c r="D23" s="10">
        <v>5</v>
      </c>
      <c r="E23" s="217">
        <v>0</v>
      </c>
      <c r="F23" s="218">
        <f t="shared" si="0"/>
        <v>0.16666666666666666</v>
      </c>
      <c r="H23" s="221" t="s">
        <v>118</v>
      </c>
      <c r="I23" s="217">
        <v>1</v>
      </c>
      <c r="J23" s="217">
        <v>1</v>
      </c>
      <c r="K23" s="217">
        <v>0</v>
      </c>
      <c r="L23" s="217">
        <v>0</v>
      </c>
      <c r="M23" s="218">
        <f t="shared" si="1"/>
        <v>1</v>
      </c>
    </row>
    <row r="24" spans="1:13" ht="15" customHeight="1">
      <c r="A24" s="9" t="s">
        <v>119</v>
      </c>
      <c r="B24" s="10">
        <v>7</v>
      </c>
      <c r="C24" s="10">
        <v>3</v>
      </c>
      <c r="D24" s="10">
        <v>3</v>
      </c>
      <c r="E24" s="217">
        <v>1</v>
      </c>
      <c r="F24" s="218">
        <f t="shared" si="0"/>
        <v>0.5</v>
      </c>
      <c r="H24" s="221" t="s">
        <v>120</v>
      </c>
      <c r="I24" s="217">
        <v>30</v>
      </c>
      <c r="J24" s="217">
        <v>22</v>
      </c>
      <c r="K24" s="217">
        <v>6</v>
      </c>
      <c r="L24" s="217">
        <v>2</v>
      </c>
      <c r="M24" s="218">
        <f t="shared" si="1"/>
        <v>0.7666666666666667</v>
      </c>
    </row>
    <row r="25" spans="1:13" ht="15" customHeight="1">
      <c r="A25" s="9" t="s">
        <v>121</v>
      </c>
      <c r="B25" s="10">
        <v>1</v>
      </c>
      <c r="C25" s="10">
        <v>0</v>
      </c>
      <c r="D25" s="10">
        <v>1</v>
      </c>
      <c r="E25" s="217">
        <v>0</v>
      </c>
      <c r="F25" s="218">
        <f t="shared" si="0"/>
        <v>0</v>
      </c>
      <c r="H25" s="221" t="s">
        <v>122</v>
      </c>
      <c r="I25" s="217">
        <v>21</v>
      </c>
      <c r="J25" s="217">
        <v>9</v>
      </c>
      <c r="K25" s="217">
        <v>12</v>
      </c>
      <c r="L25" s="217">
        <v>0</v>
      </c>
      <c r="M25" s="218">
        <f t="shared" si="1"/>
        <v>0.42857142857142855</v>
      </c>
    </row>
    <row r="26" spans="1:13" ht="15" customHeight="1">
      <c r="A26" s="9" t="s">
        <v>123</v>
      </c>
      <c r="B26" s="10">
        <v>13</v>
      </c>
      <c r="C26" s="10">
        <v>12</v>
      </c>
      <c r="D26" s="10">
        <v>0</v>
      </c>
      <c r="E26" s="217">
        <v>1</v>
      </c>
      <c r="F26" s="218">
        <f t="shared" si="0"/>
        <v>0.9615384615384616</v>
      </c>
      <c r="H26" s="221" t="s">
        <v>124</v>
      </c>
      <c r="I26" s="217">
        <v>4</v>
      </c>
      <c r="J26" s="217">
        <v>2</v>
      </c>
      <c r="K26" s="217">
        <v>1</v>
      </c>
      <c r="L26" s="217">
        <v>1</v>
      </c>
      <c r="M26" s="218">
        <f t="shared" si="1"/>
        <v>0.625</v>
      </c>
    </row>
    <row r="27" spans="1:13" ht="15" customHeight="1">
      <c r="A27" s="9" t="s">
        <v>125</v>
      </c>
      <c r="B27" s="10">
        <v>7</v>
      </c>
      <c r="C27" s="10">
        <v>4</v>
      </c>
      <c r="D27" s="10">
        <v>3</v>
      </c>
      <c r="E27" s="217">
        <v>0</v>
      </c>
      <c r="F27" s="218">
        <f t="shared" si="0"/>
        <v>0.5714285714285714</v>
      </c>
      <c r="H27" s="221" t="s">
        <v>126</v>
      </c>
      <c r="I27" s="217">
        <v>4</v>
      </c>
      <c r="J27" s="217">
        <v>2</v>
      </c>
      <c r="K27" s="217">
        <v>2</v>
      </c>
      <c r="L27" s="217">
        <v>0</v>
      </c>
      <c r="M27" s="218">
        <f t="shared" si="1"/>
        <v>0.5</v>
      </c>
    </row>
    <row r="28" spans="1:13" ht="15" customHeight="1">
      <c r="A28" s="9" t="s">
        <v>127</v>
      </c>
      <c r="B28" s="10">
        <v>2</v>
      </c>
      <c r="C28" s="10">
        <v>0</v>
      </c>
      <c r="D28" s="10">
        <v>2</v>
      </c>
      <c r="E28" s="217">
        <v>0</v>
      </c>
      <c r="F28" s="218">
        <f t="shared" si="0"/>
        <v>0</v>
      </c>
      <c r="H28" s="224" t="s">
        <v>128</v>
      </c>
      <c r="I28" s="225">
        <v>92</v>
      </c>
      <c r="J28" s="225">
        <v>50</v>
      </c>
      <c r="K28" s="225">
        <v>40</v>
      </c>
      <c r="L28" s="225">
        <v>2</v>
      </c>
      <c r="M28" s="226">
        <f t="shared" si="1"/>
        <v>0.5543478260869565</v>
      </c>
    </row>
    <row r="29" spans="1:13" ht="15" customHeight="1">
      <c r="A29" s="9" t="s">
        <v>129</v>
      </c>
      <c r="B29" s="10">
        <v>1</v>
      </c>
      <c r="C29" s="10">
        <v>0</v>
      </c>
      <c r="D29" s="10">
        <v>0</v>
      </c>
      <c r="E29" s="217">
        <v>1</v>
      </c>
      <c r="F29" s="218">
        <f t="shared" si="0"/>
        <v>0.5</v>
      </c>
      <c r="H29" s="221" t="s">
        <v>130</v>
      </c>
      <c r="I29" s="217">
        <v>2</v>
      </c>
      <c r="J29" s="217">
        <v>0</v>
      </c>
      <c r="K29" s="217">
        <v>2</v>
      </c>
      <c r="L29" s="217">
        <v>0</v>
      </c>
      <c r="M29" s="218">
        <f t="shared" si="1"/>
        <v>0</v>
      </c>
    </row>
    <row r="30" spans="5:13" ht="4.5" customHeight="1">
      <c r="E30" s="217"/>
      <c r="F30" s="218"/>
      <c r="H30" s="221"/>
      <c r="I30" s="217"/>
      <c r="J30" s="217"/>
      <c r="K30" s="217"/>
      <c r="L30" s="217"/>
      <c r="M30" s="218"/>
    </row>
    <row r="31" spans="1:13" ht="15" customHeight="1">
      <c r="A31" s="9" t="s">
        <v>131</v>
      </c>
      <c r="B31" s="10">
        <f>SUM(B4:B30)</f>
        <v>402</v>
      </c>
      <c r="C31" s="10">
        <f>SUM(C4:C30)</f>
        <v>220</v>
      </c>
      <c r="D31" s="10">
        <f>SUM(D4:D30)</f>
        <v>168</v>
      </c>
      <c r="E31" s="10">
        <f>SUM(E4:E30)</f>
        <v>14</v>
      </c>
      <c r="F31" s="218">
        <f t="shared" si="0"/>
        <v>0.5646766169154229</v>
      </c>
      <c r="H31" s="50" t="s">
        <v>131</v>
      </c>
      <c r="I31" s="10">
        <f>SUM(I5:I30)</f>
        <v>393</v>
      </c>
      <c r="J31" s="10">
        <f>SUM(J5:J30)</f>
        <v>202</v>
      </c>
      <c r="K31" s="10">
        <f>SUM(K5:K30)</f>
        <v>180</v>
      </c>
      <c r="L31" s="10">
        <f>SUM(L5:L30)</f>
        <v>11</v>
      </c>
      <c r="M31" s="223">
        <f>SUM(J31+L31*0.5)/I31</f>
        <v>0.5279898218829516</v>
      </c>
    </row>
    <row r="32" spans="5:13" ht="4.5" customHeight="1">
      <c r="E32" s="217"/>
      <c r="F32" s="218"/>
      <c r="H32" s="221"/>
      <c r="I32" s="217"/>
      <c r="J32" s="217"/>
      <c r="K32" s="217"/>
      <c r="L32" s="217"/>
      <c r="M32" s="218"/>
    </row>
    <row r="33" spans="1:13" ht="15" customHeight="1">
      <c r="A33" s="190" t="s">
        <v>62</v>
      </c>
      <c r="B33" s="7">
        <f>B31+I31</f>
        <v>795</v>
      </c>
      <c r="C33" s="7">
        <f>C31+J31</f>
        <v>422</v>
      </c>
      <c r="D33" s="7">
        <f>D31+K31</f>
        <v>348</v>
      </c>
      <c r="E33" s="7">
        <f>E31+L31</f>
        <v>25</v>
      </c>
      <c r="F33" s="8">
        <f>(C33+(0.5*E33))/B33</f>
        <v>0.5465408805031446</v>
      </c>
      <c r="G33" s="61"/>
      <c r="H33" s="230" t="s">
        <v>132</v>
      </c>
      <c r="I33" s="231"/>
      <c r="J33" s="231"/>
      <c r="K33" s="231"/>
      <c r="L33" s="231"/>
      <c r="M33" s="231"/>
    </row>
    <row r="34" ht="6" customHeight="1"/>
    <row r="35" ht="15" customHeight="1"/>
  </sheetData>
  <sheetProtection/>
  <mergeCells count="2">
    <mergeCell ref="A1:M1"/>
    <mergeCell ref="H33:M33"/>
  </mergeCells>
  <printOptions horizontalCentered="1"/>
  <pageMargins left="0.95" right="1" top="1" bottom="1" header="0.3" footer="0.3"/>
  <pageSetup orientation="landscape" scale="95" r:id="rId1"/>
  <ignoredErrors>
    <ignoredError sqref="M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14">
      <selection activeCell="V31" sqref="V31"/>
    </sheetView>
  </sheetViews>
  <sheetFormatPr defaultColWidth="9.140625" defaultRowHeight="12.75"/>
  <cols>
    <col min="1" max="1" width="8.00390625" style="0" customWidth="1"/>
    <col min="2" max="2" width="5.57421875" style="5" customWidth="1"/>
    <col min="3" max="3" width="4.140625" style="5" customWidth="1"/>
    <col min="4" max="4" width="4.421875" style="5" bestFit="1" customWidth="1"/>
    <col min="5" max="5" width="5.8515625" style="5" bestFit="1" customWidth="1"/>
    <col min="6" max="6" width="6.8515625" style="6" customWidth="1"/>
    <col min="7" max="7" width="4.140625" style="0" customWidth="1"/>
    <col min="8" max="8" width="7.57421875" style="0" bestFit="1" customWidth="1"/>
    <col min="9" max="9" width="5.8515625" style="0" customWidth="1"/>
    <col min="10" max="10" width="5.57421875" style="0" bestFit="1" customWidth="1"/>
    <col min="11" max="11" width="4.140625" style="0" customWidth="1"/>
    <col min="12" max="12" width="3.421875" style="0" bestFit="1" customWidth="1"/>
    <col min="13" max="13" width="5.8515625" style="0" customWidth="1"/>
    <col min="14" max="14" width="5.57421875" style="0" customWidth="1"/>
    <col min="15" max="15" width="8.00390625" style="0" customWidth="1"/>
    <col min="16" max="16" width="6.421875" style="0" bestFit="1" customWidth="1"/>
    <col min="17" max="17" width="5.8515625" style="0" bestFit="1" customWidth="1"/>
    <col min="18" max="18" width="5.57421875" style="0" bestFit="1" customWidth="1"/>
    <col min="19" max="19" width="4.140625" style="0" bestFit="1" customWidth="1"/>
    <col min="20" max="20" width="6.140625" style="0" bestFit="1" customWidth="1"/>
  </cols>
  <sheetData>
    <row r="1" spans="1:20" ht="21">
      <c r="A1" s="229" t="s">
        <v>161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>
      <c r="A3" s="234" t="s">
        <v>71</v>
      </c>
      <c r="B3" s="234"/>
      <c r="C3" s="234"/>
      <c r="D3" s="234"/>
      <c r="E3" s="234"/>
      <c r="F3" s="234"/>
      <c r="G3" s="14"/>
      <c r="H3" s="235" t="s">
        <v>72</v>
      </c>
      <c r="I3" s="235"/>
      <c r="J3" s="235"/>
      <c r="K3" s="235"/>
      <c r="L3" s="235"/>
      <c r="M3" s="235"/>
      <c r="N3" s="14"/>
      <c r="O3" s="235" t="s">
        <v>73</v>
      </c>
      <c r="P3" s="235"/>
      <c r="Q3" s="235"/>
      <c r="R3" s="235"/>
      <c r="S3" s="235"/>
      <c r="T3" s="235"/>
    </row>
    <row r="4" spans="1:20" ht="4.5" customHeight="1">
      <c r="A4" s="44"/>
      <c r="B4" s="45"/>
      <c r="C4" s="45"/>
      <c r="D4" s="45"/>
      <c r="E4" s="45"/>
      <c r="F4" s="4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83" customFormat="1" ht="18">
      <c r="A5" s="101"/>
      <c r="B5" s="103" t="s">
        <v>1</v>
      </c>
      <c r="C5" s="103" t="s">
        <v>2</v>
      </c>
      <c r="D5" s="103" t="s">
        <v>5</v>
      </c>
      <c r="E5" s="103" t="s">
        <v>3</v>
      </c>
      <c r="F5" s="104" t="s">
        <v>32</v>
      </c>
      <c r="G5" s="102"/>
      <c r="H5" s="101"/>
      <c r="I5" s="103" t="s">
        <v>1</v>
      </c>
      <c r="J5" s="103" t="s">
        <v>2</v>
      </c>
      <c r="K5" s="103" t="s">
        <v>5</v>
      </c>
      <c r="L5" s="103" t="s">
        <v>3</v>
      </c>
      <c r="M5" s="104" t="s">
        <v>32</v>
      </c>
      <c r="N5" s="102"/>
      <c r="O5" s="101"/>
      <c r="P5" s="103" t="s">
        <v>1</v>
      </c>
      <c r="Q5" s="103" t="s">
        <v>2</v>
      </c>
      <c r="R5" s="103" t="s">
        <v>5</v>
      </c>
      <c r="S5" s="103" t="s">
        <v>3</v>
      </c>
      <c r="T5" s="104" t="s">
        <v>32</v>
      </c>
    </row>
    <row r="6" spans="1:20" ht="15">
      <c r="A6" s="25" t="s">
        <v>180</v>
      </c>
      <c r="B6" s="26">
        <v>98</v>
      </c>
      <c r="C6" s="18">
        <v>63</v>
      </c>
      <c r="D6" s="18">
        <v>35</v>
      </c>
      <c r="E6" s="18">
        <v>0</v>
      </c>
      <c r="F6" s="20">
        <f aca="true" t="shared" si="0" ref="F6:F15">SUM(C6+E6*0.5)/B6</f>
        <v>0.6428571428571429</v>
      </c>
      <c r="G6" s="15"/>
      <c r="H6" s="25" t="s">
        <v>180</v>
      </c>
      <c r="I6" s="26">
        <v>98</v>
      </c>
      <c r="J6" s="18">
        <v>63</v>
      </c>
      <c r="K6" s="18">
        <v>35</v>
      </c>
      <c r="L6" s="18">
        <v>0</v>
      </c>
      <c r="M6" s="20">
        <f aca="true" t="shared" si="1" ref="M6:M15">SUM(J6+L6*0.5)/I6</f>
        <v>0.6428571428571429</v>
      </c>
      <c r="N6" s="15"/>
      <c r="O6" s="25" t="s">
        <v>77</v>
      </c>
      <c r="P6" s="18">
        <v>69</v>
      </c>
      <c r="Q6" s="18">
        <v>45</v>
      </c>
      <c r="R6" s="18">
        <v>17</v>
      </c>
      <c r="S6" s="18">
        <v>7</v>
      </c>
      <c r="T6" s="53">
        <f aca="true" t="shared" si="2" ref="T6:T15">SUM(Q6+S6*0.5)/P6</f>
        <v>0.7028985507246377</v>
      </c>
    </row>
    <row r="7" spans="1:20" ht="15">
      <c r="A7" s="21" t="s">
        <v>74</v>
      </c>
      <c r="B7" s="18">
        <v>92</v>
      </c>
      <c r="C7" s="18">
        <v>30</v>
      </c>
      <c r="D7" s="18">
        <v>62</v>
      </c>
      <c r="E7" s="18">
        <v>0</v>
      </c>
      <c r="F7" s="20">
        <f t="shared" si="0"/>
        <v>0.32608695652173914</v>
      </c>
      <c r="G7" s="15"/>
      <c r="H7" s="21" t="s">
        <v>75</v>
      </c>
      <c r="I7" s="18">
        <v>91</v>
      </c>
      <c r="J7" s="18">
        <v>60</v>
      </c>
      <c r="K7" s="18">
        <v>31</v>
      </c>
      <c r="L7" s="18">
        <v>0</v>
      </c>
      <c r="M7" s="20">
        <f t="shared" si="1"/>
        <v>0.6593406593406593</v>
      </c>
      <c r="N7" s="15"/>
      <c r="O7" s="21" t="s">
        <v>80</v>
      </c>
      <c r="P7" s="18">
        <v>63</v>
      </c>
      <c r="Q7" s="18">
        <v>42</v>
      </c>
      <c r="R7" s="18">
        <v>17</v>
      </c>
      <c r="S7" s="18">
        <v>4</v>
      </c>
      <c r="T7" s="20">
        <f t="shared" si="2"/>
        <v>0.6984126984126984</v>
      </c>
    </row>
    <row r="8" spans="1:20" ht="15">
      <c r="A8" s="21" t="s">
        <v>75</v>
      </c>
      <c r="B8" s="18">
        <v>91</v>
      </c>
      <c r="C8" s="18">
        <v>60</v>
      </c>
      <c r="D8" s="18">
        <v>31</v>
      </c>
      <c r="E8" s="18">
        <v>0</v>
      </c>
      <c r="F8" s="20">
        <f t="shared" si="0"/>
        <v>0.6593406593406593</v>
      </c>
      <c r="G8" s="15"/>
      <c r="H8" s="21" t="s">
        <v>76</v>
      </c>
      <c r="I8" s="18">
        <v>81</v>
      </c>
      <c r="J8" s="18">
        <v>53</v>
      </c>
      <c r="K8" s="18">
        <v>22</v>
      </c>
      <c r="L8" s="18">
        <v>6</v>
      </c>
      <c r="M8" s="20">
        <f t="shared" si="1"/>
        <v>0.691358024691358</v>
      </c>
      <c r="N8" s="15"/>
      <c r="O8" s="21" t="s">
        <v>76</v>
      </c>
      <c r="P8" s="18">
        <v>81</v>
      </c>
      <c r="Q8" s="18">
        <v>53</v>
      </c>
      <c r="R8" s="18">
        <v>22</v>
      </c>
      <c r="S8" s="18">
        <v>6</v>
      </c>
      <c r="T8" s="20">
        <f t="shared" si="2"/>
        <v>0.691358024691358</v>
      </c>
    </row>
    <row r="9" spans="1:20" ht="15">
      <c r="A9" s="21" t="s">
        <v>78</v>
      </c>
      <c r="B9" s="18">
        <v>91</v>
      </c>
      <c r="C9" s="18">
        <v>27</v>
      </c>
      <c r="D9" s="18">
        <v>64</v>
      </c>
      <c r="E9" s="18">
        <v>0</v>
      </c>
      <c r="F9" s="20">
        <f t="shared" si="0"/>
        <v>0.2967032967032967</v>
      </c>
      <c r="G9" s="15"/>
      <c r="H9" s="21" t="s">
        <v>79</v>
      </c>
      <c r="I9" s="18">
        <v>89</v>
      </c>
      <c r="J9" s="18">
        <v>51</v>
      </c>
      <c r="K9" s="18">
        <v>34</v>
      </c>
      <c r="L9" s="18">
        <v>4</v>
      </c>
      <c r="M9" s="20">
        <f t="shared" si="1"/>
        <v>0.5955056179775281</v>
      </c>
      <c r="N9" s="15"/>
      <c r="O9" s="21" t="s">
        <v>75</v>
      </c>
      <c r="P9" s="18">
        <v>91</v>
      </c>
      <c r="Q9" s="18">
        <v>60</v>
      </c>
      <c r="R9" s="18">
        <v>31</v>
      </c>
      <c r="S9" s="18">
        <v>0</v>
      </c>
      <c r="T9" s="20">
        <f t="shared" si="2"/>
        <v>0.6593406593406593</v>
      </c>
    </row>
    <row r="10" spans="1:20" ht="15">
      <c r="A10" s="21" t="s">
        <v>81</v>
      </c>
      <c r="B10" s="18">
        <v>90</v>
      </c>
      <c r="C10" s="18">
        <v>34</v>
      </c>
      <c r="D10" s="18">
        <v>56</v>
      </c>
      <c r="E10" s="18">
        <v>0</v>
      </c>
      <c r="F10" s="20">
        <f t="shared" si="0"/>
        <v>0.37777777777777777</v>
      </c>
      <c r="G10" s="15"/>
      <c r="H10" s="21" t="s">
        <v>77</v>
      </c>
      <c r="I10" s="18">
        <v>69</v>
      </c>
      <c r="J10" s="18">
        <v>45</v>
      </c>
      <c r="K10" s="18">
        <v>17</v>
      </c>
      <c r="L10" s="18">
        <v>7</v>
      </c>
      <c r="M10" s="20">
        <f t="shared" si="1"/>
        <v>0.7028985507246377</v>
      </c>
      <c r="N10" s="15"/>
      <c r="O10" s="21" t="s">
        <v>180</v>
      </c>
      <c r="P10" s="18">
        <v>98</v>
      </c>
      <c r="Q10" s="18">
        <v>63</v>
      </c>
      <c r="R10" s="18">
        <v>35</v>
      </c>
      <c r="S10" s="18">
        <v>0</v>
      </c>
      <c r="T10" s="20">
        <f t="shared" si="2"/>
        <v>0.6428571428571429</v>
      </c>
    </row>
    <row r="11" spans="1:20" ht="15">
      <c r="A11" s="21" t="s">
        <v>79</v>
      </c>
      <c r="B11" s="18">
        <v>89</v>
      </c>
      <c r="C11" s="18">
        <v>51</v>
      </c>
      <c r="D11" s="18">
        <v>34</v>
      </c>
      <c r="E11" s="18">
        <v>4</v>
      </c>
      <c r="F11" s="20">
        <f t="shared" si="0"/>
        <v>0.5955056179775281</v>
      </c>
      <c r="G11" s="15"/>
      <c r="H11" s="21" t="s">
        <v>80</v>
      </c>
      <c r="I11" s="18">
        <v>63</v>
      </c>
      <c r="J11" s="18">
        <v>42</v>
      </c>
      <c r="K11" s="18">
        <v>17</v>
      </c>
      <c r="L11" s="18">
        <v>4</v>
      </c>
      <c r="M11" s="20">
        <f t="shared" si="1"/>
        <v>0.6984126984126984</v>
      </c>
      <c r="N11" s="15"/>
      <c r="O11" s="21" t="s">
        <v>79</v>
      </c>
      <c r="P11" s="18">
        <v>89</v>
      </c>
      <c r="Q11" s="18">
        <v>51</v>
      </c>
      <c r="R11" s="18">
        <v>34</v>
      </c>
      <c r="S11" s="18">
        <v>4</v>
      </c>
      <c r="T11" s="20">
        <f t="shared" si="2"/>
        <v>0.5955056179775281</v>
      </c>
    </row>
    <row r="12" spans="1:20" ht="15">
      <c r="A12" s="21" t="s">
        <v>76</v>
      </c>
      <c r="B12" s="18">
        <v>81</v>
      </c>
      <c r="C12" s="18">
        <v>53</v>
      </c>
      <c r="D12" s="18">
        <v>22</v>
      </c>
      <c r="E12" s="18">
        <v>6</v>
      </c>
      <c r="F12" s="20">
        <f t="shared" si="0"/>
        <v>0.691358024691358</v>
      </c>
      <c r="G12" s="15"/>
      <c r="H12" s="21" t="s">
        <v>81</v>
      </c>
      <c r="I12" s="18">
        <v>90</v>
      </c>
      <c r="J12" s="18">
        <v>34</v>
      </c>
      <c r="K12" s="18">
        <v>56</v>
      </c>
      <c r="L12" s="18">
        <v>0</v>
      </c>
      <c r="M12" s="20">
        <f t="shared" si="1"/>
        <v>0.37777777777777777</v>
      </c>
      <c r="N12" s="15"/>
      <c r="O12" s="21" t="s">
        <v>82</v>
      </c>
      <c r="P12" s="18">
        <v>23</v>
      </c>
      <c r="Q12" s="18">
        <v>11</v>
      </c>
      <c r="R12" s="18">
        <v>8</v>
      </c>
      <c r="S12" s="18">
        <v>4</v>
      </c>
      <c r="T12" s="20">
        <f t="shared" si="2"/>
        <v>0.5652173913043478</v>
      </c>
    </row>
    <row r="13" spans="1:20" ht="15">
      <c r="A13" s="21" t="s">
        <v>77</v>
      </c>
      <c r="B13" s="18">
        <v>69</v>
      </c>
      <c r="C13" s="18">
        <v>45</v>
      </c>
      <c r="D13" s="18">
        <v>17</v>
      </c>
      <c r="E13" s="18">
        <v>7</v>
      </c>
      <c r="F13" s="20">
        <f t="shared" si="0"/>
        <v>0.7028985507246377</v>
      </c>
      <c r="G13" s="15"/>
      <c r="H13" s="21" t="s">
        <v>74</v>
      </c>
      <c r="I13" s="18">
        <v>92</v>
      </c>
      <c r="J13" s="18">
        <v>30</v>
      </c>
      <c r="K13" s="18">
        <v>62</v>
      </c>
      <c r="L13" s="18">
        <v>0</v>
      </c>
      <c r="M13" s="20">
        <f t="shared" si="1"/>
        <v>0.32608695652173914</v>
      </c>
      <c r="N13" s="15"/>
      <c r="O13" s="21" t="s">
        <v>81</v>
      </c>
      <c r="P13" s="18">
        <v>90</v>
      </c>
      <c r="Q13" s="18">
        <v>34</v>
      </c>
      <c r="R13" s="18">
        <v>56</v>
      </c>
      <c r="S13" s="18">
        <v>0</v>
      </c>
      <c r="T13" s="20">
        <f t="shared" si="2"/>
        <v>0.37777777777777777</v>
      </c>
    </row>
    <row r="14" spans="1:20" ht="15">
      <c r="A14" s="21" t="s">
        <v>80</v>
      </c>
      <c r="B14" s="18">
        <v>63</v>
      </c>
      <c r="C14" s="18">
        <v>42</v>
      </c>
      <c r="D14" s="18">
        <v>17</v>
      </c>
      <c r="E14" s="18">
        <v>4</v>
      </c>
      <c r="F14" s="20">
        <f t="shared" si="0"/>
        <v>0.6984126984126984</v>
      </c>
      <c r="G14" s="15"/>
      <c r="H14" s="21" t="s">
        <v>78</v>
      </c>
      <c r="I14" s="18">
        <v>91</v>
      </c>
      <c r="J14" s="18">
        <v>27</v>
      </c>
      <c r="K14" s="18">
        <v>64</v>
      </c>
      <c r="L14" s="18">
        <v>0</v>
      </c>
      <c r="M14" s="20">
        <f t="shared" si="1"/>
        <v>0.2967032967032967</v>
      </c>
      <c r="N14" s="15"/>
      <c r="O14" s="21" t="s">
        <v>74</v>
      </c>
      <c r="P14" s="18">
        <v>92</v>
      </c>
      <c r="Q14" s="18">
        <v>30</v>
      </c>
      <c r="R14" s="18">
        <v>62</v>
      </c>
      <c r="S14" s="18">
        <v>0</v>
      </c>
      <c r="T14" s="20">
        <f t="shared" si="2"/>
        <v>0.32608695652173914</v>
      </c>
    </row>
    <row r="15" spans="1:20" ht="15">
      <c r="A15" s="21" t="s">
        <v>82</v>
      </c>
      <c r="B15" s="18">
        <v>23</v>
      </c>
      <c r="C15" s="18">
        <v>11</v>
      </c>
      <c r="D15" s="18">
        <v>8</v>
      </c>
      <c r="E15" s="18">
        <v>4</v>
      </c>
      <c r="F15" s="20">
        <f t="shared" si="0"/>
        <v>0.5652173913043478</v>
      </c>
      <c r="G15" s="15"/>
      <c r="H15" s="21" t="s">
        <v>82</v>
      </c>
      <c r="I15" s="18">
        <v>23</v>
      </c>
      <c r="J15" s="18">
        <v>11</v>
      </c>
      <c r="K15" s="18">
        <v>8</v>
      </c>
      <c r="L15" s="18">
        <v>4</v>
      </c>
      <c r="M15" s="20">
        <f t="shared" si="1"/>
        <v>0.5652173913043478</v>
      </c>
      <c r="N15" s="15"/>
      <c r="O15" s="21" t="s">
        <v>78</v>
      </c>
      <c r="P15" s="18">
        <v>91</v>
      </c>
      <c r="Q15" s="18">
        <v>27</v>
      </c>
      <c r="R15" s="18">
        <v>64</v>
      </c>
      <c r="S15" s="18">
        <v>0</v>
      </c>
      <c r="T15" s="20">
        <f t="shared" si="2"/>
        <v>0.2967032967032967</v>
      </c>
    </row>
    <row r="16" spans="1:20" ht="8.25" customHeight="1">
      <c r="A16" s="21"/>
      <c r="B16" s="18"/>
      <c r="C16" s="18"/>
      <c r="D16" s="18"/>
      <c r="E16" s="18"/>
      <c r="F16" s="20"/>
      <c r="G16" s="15"/>
      <c r="H16" s="21"/>
      <c r="I16" s="18"/>
      <c r="J16" s="18"/>
      <c r="K16" s="18"/>
      <c r="L16" s="18"/>
      <c r="M16" s="20"/>
      <c r="N16" s="15"/>
      <c r="O16" s="19"/>
      <c r="P16" s="16"/>
      <c r="Q16" s="16"/>
      <c r="R16" s="16"/>
      <c r="S16" s="16"/>
      <c r="T16" s="17"/>
    </row>
    <row r="17" spans="1:20" ht="15">
      <c r="A17" s="47" t="s">
        <v>62</v>
      </c>
      <c r="B17" s="48">
        <f>SUM(B6:B16)</f>
        <v>787</v>
      </c>
      <c r="C17" s="48">
        <f>SUM(C6:C16)</f>
        <v>416</v>
      </c>
      <c r="D17" s="48">
        <f>SUM(D6:D16)</f>
        <v>346</v>
      </c>
      <c r="E17" s="48">
        <f>SUM(E6:E16)</f>
        <v>25</v>
      </c>
      <c r="F17" s="49">
        <f>SUM(C17+E17*0.5)/B17</f>
        <v>0.5444726810673444</v>
      </c>
      <c r="G17" s="15"/>
      <c r="H17" s="47" t="s">
        <v>62</v>
      </c>
      <c r="I17" s="48">
        <f>SUM(I6:I16)</f>
        <v>787</v>
      </c>
      <c r="J17" s="48">
        <f>SUM(J6:J16)</f>
        <v>416</v>
      </c>
      <c r="K17" s="48">
        <f>SUM(K6:K16)</f>
        <v>346</v>
      </c>
      <c r="L17" s="48">
        <f>SUM(L6:L16)</f>
        <v>25</v>
      </c>
      <c r="M17" s="49">
        <f>SUM(J17+L17*0.5)/I17</f>
        <v>0.5444726810673444</v>
      </c>
      <c r="N17" s="15"/>
      <c r="O17" s="22" t="s">
        <v>62</v>
      </c>
      <c r="P17" s="23">
        <f>SUM(P6:P16)</f>
        <v>787</v>
      </c>
      <c r="Q17" s="23">
        <f>SUM(Q6:Q16)</f>
        <v>416</v>
      </c>
      <c r="R17" s="23">
        <f>SUM(R6:R16)</f>
        <v>346</v>
      </c>
      <c r="S17" s="23">
        <f>SUM(S6:S16)</f>
        <v>25</v>
      </c>
      <c r="T17" s="24">
        <f>SUM(Q17+S17*0.5)/P17</f>
        <v>0.5444726810673444</v>
      </c>
    </row>
    <row r="18" spans="1:19" ht="8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20" ht="15">
      <c r="A19" s="232" t="s">
        <v>133</v>
      </c>
      <c r="B19" s="232"/>
      <c r="C19" s="232"/>
      <c r="D19" s="82"/>
      <c r="E19" s="232" t="s">
        <v>134</v>
      </c>
      <c r="F19" s="232"/>
      <c r="G19" s="232"/>
      <c r="H19" s="82"/>
      <c r="I19" s="232" t="s">
        <v>140</v>
      </c>
      <c r="J19" s="232"/>
      <c r="K19" s="232"/>
      <c r="L19" s="82"/>
      <c r="M19" s="232" t="s">
        <v>141</v>
      </c>
      <c r="N19" s="232"/>
      <c r="O19" s="232"/>
      <c r="P19" s="82"/>
      <c r="Q19" s="232" t="s">
        <v>135</v>
      </c>
      <c r="R19" s="232"/>
      <c r="S19" s="232"/>
      <c r="T19" s="83"/>
    </row>
    <row r="20" spans="1:20" ht="15">
      <c r="A20" s="84" t="s">
        <v>29</v>
      </c>
      <c r="B20" s="84" t="s">
        <v>30</v>
      </c>
      <c r="C20" s="84" t="s">
        <v>84</v>
      </c>
      <c r="D20" s="82"/>
      <c r="E20" s="84" t="s">
        <v>29</v>
      </c>
      <c r="F20" s="84" t="s">
        <v>30</v>
      </c>
      <c r="G20" s="84" t="s">
        <v>84</v>
      </c>
      <c r="H20" s="82"/>
      <c r="I20" s="84" t="s">
        <v>29</v>
      </c>
      <c r="J20" s="84" t="s">
        <v>30</v>
      </c>
      <c r="K20" s="84" t="s">
        <v>84</v>
      </c>
      <c r="L20" s="82"/>
      <c r="M20" s="84" t="s">
        <v>29</v>
      </c>
      <c r="N20" s="84" t="s">
        <v>30</v>
      </c>
      <c r="O20" s="84" t="s">
        <v>84</v>
      </c>
      <c r="P20" s="82"/>
      <c r="Q20" s="84" t="s">
        <v>29</v>
      </c>
      <c r="R20" s="84" t="s">
        <v>30</v>
      </c>
      <c r="S20" s="84" t="s">
        <v>84</v>
      </c>
      <c r="T20" s="83"/>
    </row>
    <row r="21" spans="1:20" ht="15">
      <c r="A21" s="85">
        <v>11</v>
      </c>
      <c r="B21" s="85">
        <v>8</v>
      </c>
      <c r="C21" s="85">
        <v>4</v>
      </c>
      <c r="D21" s="85"/>
      <c r="E21" s="85">
        <v>45</v>
      </c>
      <c r="F21" s="85">
        <v>17</v>
      </c>
      <c r="G21" s="85">
        <v>7</v>
      </c>
      <c r="H21" s="85"/>
      <c r="I21" s="85">
        <v>42</v>
      </c>
      <c r="J21" s="85">
        <v>17</v>
      </c>
      <c r="K21" s="85">
        <v>4</v>
      </c>
      <c r="L21" s="85"/>
      <c r="M21" s="85">
        <v>53</v>
      </c>
      <c r="N21" s="85">
        <v>22</v>
      </c>
      <c r="O21" s="85">
        <v>6</v>
      </c>
      <c r="P21" s="86"/>
      <c r="Q21" s="85">
        <v>51</v>
      </c>
      <c r="R21" s="85">
        <v>34</v>
      </c>
      <c r="S21" s="85">
        <v>4</v>
      </c>
      <c r="T21" s="83"/>
    </row>
    <row r="22" spans="1:20" ht="15">
      <c r="A22" s="233">
        <f>SUM(A21+C21*0.5)/(A21+B21+C21)</f>
        <v>0.5652173913043478</v>
      </c>
      <c r="B22" s="233"/>
      <c r="C22" s="233"/>
      <c r="D22" s="86"/>
      <c r="E22" s="233">
        <f>SUM(E21+G21*0.5)/(E21+F21+G21)</f>
        <v>0.7028985507246377</v>
      </c>
      <c r="F22" s="233"/>
      <c r="G22" s="233"/>
      <c r="H22" s="86"/>
      <c r="I22" s="233">
        <f>SUM(I21+K21*0.5)/(I21+J21+K21)</f>
        <v>0.6984126984126984</v>
      </c>
      <c r="J22" s="233"/>
      <c r="K22" s="233"/>
      <c r="L22" s="86"/>
      <c r="M22" s="233">
        <f>SUM(M21+O21*0.5)/(M21+N21+O21)</f>
        <v>0.691358024691358</v>
      </c>
      <c r="N22" s="233"/>
      <c r="O22" s="233"/>
      <c r="P22" s="86"/>
      <c r="Q22" s="233">
        <f>SUM(Q21+S21*0.5)/(Q21+R21+S21)</f>
        <v>0.5955056179775281</v>
      </c>
      <c r="R22" s="233"/>
      <c r="S22" s="233"/>
      <c r="T22" s="83"/>
    </row>
    <row r="23" spans="1:20" ht="3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3"/>
    </row>
    <row r="24" spans="1:23" ht="15">
      <c r="A24" s="232" t="s">
        <v>136</v>
      </c>
      <c r="B24" s="232"/>
      <c r="C24" s="232"/>
      <c r="D24" s="86"/>
      <c r="E24" s="232" t="s">
        <v>137</v>
      </c>
      <c r="F24" s="232"/>
      <c r="G24" s="232"/>
      <c r="H24" s="86"/>
      <c r="I24" s="232" t="s">
        <v>138</v>
      </c>
      <c r="J24" s="232"/>
      <c r="K24" s="232"/>
      <c r="L24" s="86"/>
      <c r="M24" s="232" t="s">
        <v>139</v>
      </c>
      <c r="N24" s="232"/>
      <c r="O24" s="232"/>
      <c r="P24" s="86"/>
      <c r="Q24" s="232" t="s">
        <v>181</v>
      </c>
      <c r="R24" s="232"/>
      <c r="S24" s="232"/>
      <c r="T24" s="83"/>
      <c r="U24" s="232" t="s">
        <v>184</v>
      </c>
      <c r="V24" s="232"/>
      <c r="W24" s="232"/>
    </row>
    <row r="25" spans="1:23" ht="15">
      <c r="A25" s="84" t="s">
        <v>29</v>
      </c>
      <c r="B25" s="84" t="s">
        <v>30</v>
      </c>
      <c r="C25" s="84" t="s">
        <v>84</v>
      </c>
      <c r="D25" s="82"/>
      <c r="E25" s="84" t="s">
        <v>29</v>
      </c>
      <c r="F25" s="84" t="s">
        <v>30</v>
      </c>
      <c r="G25" s="84" t="s">
        <v>84</v>
      </c>
      <c r="H25" s="82"/>
      <c r="I25" s="84" t="s">
        <v>29</v>
      </c>
      <c r="J25" s="84" t="s">
        <v>30</v>
      </c>
      <c r="K25" s="84" t="s">
        <v>84</v>
      </c>
      <c r="L25" s="82"/>
      <c r="M25" s="84" t="s">
        <v>29</v>
      </c>
      <c r="N25" s="84" t="s">
        <v>30</v>
      </c>
      <c r="O25" s="84" t="s">
        <v>84</v>
      </c>
      <c r="P25" s="82"/>
      <c r="Q25" s="84" t="s">
        <v>29</v>
      </c>
      <c r="R25" s="84" t="s">
        <v>30</v>
      </c>
      <c r="S25" s="84" t="s">
        <v>84</v>
      </c>
      <c r="T25" s="83"/>
      <c r="U25" s="191" t="s">
        <v>29</v>
      </c>
      <c r="V25" s="191" t="s">
        <v>30</v>
      </c>
      <c r="W25" s="191" t="s">
        <v>84</v>
      </c>
    </row>
    <row r="26" spans="1:23" ht="15">
      <c r="A26" s="85">
        <v>34</v>
      </c>
      <c r="B26" s="85">
        <v>56</v>
      </c>
      <c r="C26" s="85">
        <v>0</v>
      </c>
      <c r="D26" s="85"/>
      <c r="E26" s="85">
        <v>60</v>
      </c>
      <c r="F26" s="85">
        <v>31</v>
      </c>
      <c r="G26" s="85">
        <v>0</v>
      </c>
      <c r="H26" s="85"/>
      <c r="I26" s="85">
        <v>27</v>
      </c>
      <c r="J26" s="85">
        <v>64</v>
      </c>
      <c r="K26" s="85">
        <v>0</v>
      </c>
      <c r="L26" s="85"/>
      <c r="M26" s="85">
        <v>30</v>
      </c>
      <c r="N26" s="85">
        <v>62</v>
      </c>
      <c r="O26" s="85">
        <v>0</v>
      </c>
      <c r="P26" s="87"/>
      <c r="Q26" s="85">
        <v>63</v>
      </c>
      <c r="R26" s="85">
        <v>35</v>
      </c>
      <c r="S26" s="85">
        <v>0</v>
      </c>
      <c r="T26" s="83"/>
      <c r="U26" s="85">
        <v>6</v>
      </c>
      <c r="V26" s="85">
        <v>2</v>
      </c>
      <c r="W26" s="85">
        <v>0</v>
      </c>
    </row>
    <row r="27" spans="1:23" ht="15">
      <c r="A27" s="233">
        <f>SUM(A26+C26*0.5)/(A26+B26+C26)</f>
        <v>0.37777777777777777</v>
      </c>
      <c r="B27" s="233"/>
      <c r="C27" s="233"/>
      <c r="D27" s="88"/>
      <c r="E27" s="233">
        <f>SUM(E26+G26*0.5)/(E26+F26+G26)</f>
        <v>0.6593406593406593</v>
      </c>
      <c r="F27" s="233"/>
      <c r="G27" s="233"/>
      <c r="H27" s="88"/>
      <c r="I27" s="233">
        <f>SUM(I26+K26*0.5)/(I26+J26+K26)</f>
        <v>0.2967032967032967</v>
      </c>
      <c r="J27" s="233"/>
      <c r="K27" s="233"/>
      <c r="L27" s="88"/>
      <c r="M27" s="233">
        <f>SUM(M26+O26*0.5)/(M26+N26+O26)</f>
        <v>0.32608695652173914</v>
      </c>
      <c r="N27" s="233"/>
      <c r="O27" s="233"/>
      <c r="P27" s="88"/>
      <c r="Q27" s="233">
        <f>SUM(Q26+S26*0.5)/(Q26+R26+S26)</f>
        <v>0.6428571428571429</v>
      </c>
      <c r="R27" s="233"/>
      <c r="S27" s="233"/>
      <c r="T27" s="83"/>
      <c r="U27" s="233">
        <f>SUM(U26+W26*0.5)/(U26+V26+W26)</f>
        <v>0.75</v>
      </c>
      <c r="V27" s="233"/>
      <c r="W27" s="233"/>
    </row>
    <row r="28" spans="1:20" ht="4.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3"/>
    </row>
    <row r="29" spans="1:20" ht="15">
      <c r="A29" s="89"/>
      <c r="B29" s="90" t="s">
        <v>144</v>
      </c>
      <c r="C29" s="91"/>
      <c r="D29" s="91"/>
      <c r="E29" s="92"/>
      <c r="F29" s="93"/>
      <c r="G29" s="94"/>
      <c r="H29" s="94"/>
      <c r="I29" s="92"/>
      <c r="J29" s="92"/>
      <c r="K29" s="92"/>
      <c r="L29" s="92"/>
      <c r="M29" s="93"/>
      <c r="N29" s="95"/>
      <c r="O29" s="95"/>
      <c r="P29" s="95"/>
      <c r="Q29" s="96"/>
      <c r="R29" s="88"/>
      <c r="S29" s="88"/>
      <c r="T29" s="83"/>
    </row>
    <row r="30" spans="1:20" ht="15">
      <c r="A30" s="97"/>
      <c r="B30" s="90" t="s">
        <v>145</v>
      </c>
      <c r="C30" s="91"/>
      <c r="D30" s="91"/>
      <c r="E30" s="91"/>
      <c r="F30" s="98"/>
      <c r="G30" s="94"/>
      <c r="H30" s="91"/>
      <c r="I30" s="91"/>
      <c r="J30" s="91"/>
      <c r="K30" s="91"/>
      <c r="L30" s="91"/>
      <c r="M30" s="98"/>
      <c r="N30" s="91"/>
      <c r="O30" s="91"/>
      <c r="P30" s="91"/>
      <c r="Q30" s="85"/>
      <c r="R30" s="85"/>
      <c r="S30" s="85"/>
      <c r="T30" s="83"/>
    </row>
    <row r="31" spans="1:20" ht="15">
      <c r="A31" s="99"/>
      <c r="B31" s="90" t="s">
        <v>162</v>
      </c>
      <c r="C31" s="91"/>
      <c r="D31" s="91"/>
      <c r="E31" s="91"/>
      <c r="F31" s="98"/>
      <c r="G31" s="94"/>
      <c r="H31" s="94"/>
      <c r="I31" s="92"/>
      <c r="J31" s="92"/>
      <c r="K31" s="92"/>
      <c r="L31" s="92"/>
      <c r="M31" s="93"/>
      <c r="N31" s="95"/>
      <c r="O31" s="95"/>
      <c r="P31" s="95"/>
      <c r="Q31" s="96"/>
      <c r="R31" s="88"/>
      <c r="S31" s="88"/>
      <c r="T31" s="83"/>
    </row>
    <row r="32" spans="1:20" ht="15">
      <c r="A32" s="100"/>
      <c r="B32" s="90" t="s">
        <v>163</v>
      </c>
      <c r="C32" s="91"/>
      <c r="D32" s="91"/>
      <c r="E32" s="92"/>
      <c r="F32" s="93"/>
      <c r="G32" s="94"/>
      <c r="H32" s="94"/>
      <c r="I32" s="92"/>
      <c r="J32" s="92"/>
      <c r="K32" s="92"/>
      <c r="L32" s="92"/>
      <c r="M32" s="93"/>
      <c r="N32" s="95"/>
      <c r="O32" s="95"/>
      <c r="P32" s="95"/>
      <c r="Q32" s="96"/>
      <c r="R32" s="88"/>
      <c r="S32" s="88"/>
      <c r="T32" s="83"/>
    </row>
  </sheetData>
  <sheetProtection/>
  <mergeCells count="26">
    <mergeCell ref="E24:G24"/>
    <mergeCell ref="I24:K24"/>
    <mergeCell ref="M24:O24"/>
    <mergeCell ref="Q24:S24"/>
    <mergeCell ref="A27:C27"/>
    <mergeCell ref="E27:G27"/>
    <mergeCell ref="I27:K27"/>
    <mergeCell ref="M27:O27"/>
    <mergeCell ref="Q27:S27"/>
    <mergeCell ref="A24:C24"/>
    <mergeCell ref="M19:O19"/>
    <mergeCell ref="Q19:S19"/>
    <mergeCell ref="E22:G22"/>
    <mergeCell ref="I22:K22"/>
    <mergeCell ref="M22:O22"/>
    <mergeCell ref="Q22:S22"/>
    <mergeCell ref="U24:W24"/>
    <mergeCell ref="U27:W27"/>
    <mergeCell ref="A22:C22"/>
    <mergeCell ref="A1:T1"/>
    <mergeCell ref="A3:F3"/>
    <mergeCell ref="H3:M3"/>
    <mergeCell ref="O3:T3"/>
    <mergeCell ref="A19:C19"/>
    <mergeCell ref="E19:G19"/>
    <mergeCell ref="I19:K19"/>
  </mergeCells>
  <printOptions horizontalCentered="1"/>
  <pageMargins left="0.95" right="0.95" top="1" bottom="1" header="0.3" footer="0.3"/>
  <pageSetup orientation="landscape" r:id="rId1"/>
  <ignoredErrors>
    <ignoredError sqref="T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2">
      <selection activeCell="O13" sqref="O13"/>
    </sheetView>
  </sheetViews>
  <sheetFormatPr defaultColWidth="7.421875" defaultRowHeight="12.75"/>
  <cols>
    <col min="1" max="1" width="21.421875" style="11" customWidth="1"/>
    <col min="2" max="2" width="5.140625" style="12" customWidth="1"/>
    <col min="3" max="3" width="5.421875" style="12" customWidth="1"/>
    <col min="4" max="4" width="4.8515625" style="12" customWidth="1"/>
    <col min="5" max="5" width="3.8515625" style="34" customWidth="1"/>
    <col min="6" max="6" width="6.00390625" style="35" customWidth="1"/>
    <col min="7" max="7" width="7.421875" style="33" customWidth="1"/>
    <col min="8" max="8" width="17.57421875" style="33" customWidth="1"/>
    <col min="9" max="12" width="6.140625" style="34" bestFit="1" customWidth="1"/>
    <col min="13" max="13" width="6.140625" style="35" bestFit="1" customWidth="1"/>
    <col min="14" max="16384" width="7.421875" style="33" customWidth="1"/>
  </cols>
  <sheetData>
    <row r="2" spans="1:13" ht="23.25">
      <c r="A2" s="236" t="s">
        <v>183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">
      <c r="A4" s="239" t="s">
        <v>184</v>
      </c>
      <c r="B4" s="240"/>
      <c r="C4" s="240"/>
      <c r="D4" s="240"/>
      <c r="E4" s="240"/>
      <c r="F4" s="241"/>
      <c r="G4" s="13"/>
      <c r="H4" s="239" t="s">
        <v>185</v>
      </c>
      <c r="I4" s="240"/>
      <c r="J4" s="240"/>
      <c r="K4" s="240"/>
      <c r="L4" s="240"/>
      <c r="M4" s="241"/>
    </row>
    <row r="5" ht="6.75" customHeight="1"/>
    <row r="6" spans="1:13" ht="15">
      <c r="A6" s="27" t="s">
        <v>83</v>
      </c>
      <c r="B6" s="27" t="s">
        <v>1</v>
      </c>
      <c r="C6" s="27" t="s">
        <v>29</v>
      </c>
      <c r="D6" s="27" t="s">
        <v>30</v>
      </c>
      <c r="E6" s="27" t="s">
        <v>84</v>
      </c>
      <c r="F6" s="28" t="s">
        <v>32</v>
      </c>
      <c r="H6" s="27" t="s">
        <v>83</v>
      </c>
      <c r="I6" s="27" t="s">
        <v>1</v>
      </c>
      <c r="J6" s="27" t="s">
        <v>29</v>
      </c>
      <c r="K6" s="27" t="s">
        <v>30</v>
      </c>
      <c r="L6" s="27" t="s">
        <v>84</v>
      </c>
      <c r="M6" s="28" t="s">
        <v>32</v>
      </c>
    </row>
    <row r="7" spans="1:13" ht="15">
      <c r="A7" s="62" t="s">
        <v>85</v>
      </c>
      <c r="B7" s="63">
        <v>0</v>
      </c>
      <c r="C7" s="63">
        <v>0</v>
      </c>
      <c r="D7" s="63">
        <v>0</v>
      </c>
      <c r="E7" s="63">
        <v>0</v>
      </c>
      <c r="F7" s="64">
        <v>0</v>
      </c>
      <c r="H7" s="41"/>
      <c r="I7" s="42"/>
      <c r="J7" s="42"/>
      <c r="K7" s="42"/>
      <c r="L7" s="42"/>
      <c r="M7" s="43"/>
    </row>
    <row r="8" spans="1:13" ht="15">
      <c r="A8" s="29" t="s">
        <v>186</v>
      </c>
      <c r="B8" s="30">
        <v>1</v>
      </c>
      <c r="C8" s="30">
        <v>1</v>
      </c>
      <c r="D8" s="30">
        <v>0</v>
      </c>
      <c r="E8" s="36">
        <v>0</v>
      </c>
      <c r="F8" s="37">
        <f>SUM(C8+E8*0.5)/B8</f>
        <v>1</v>
      </c>
      <c r="H8" s="38"/>
      <c r="I8" s="36"/>
      <c r="J8" s="36"/>
      <c r="K8" s="36"/>
      <c r="L8" s="36"/>
      <c r="M8" s="37"/>
    </row>
    <row r="9" spans="1:13" ht="15">
      <c r="A9" s="29" t="s">
        <v>143</v>
      </c>
      <c r="B9" s="30">
        <v>1</v>
      </c>
      <c r="C9" s="30">
        <v>0</v>
      </c>
      <c r="D9" s="30">
        <v>1</v>
      </c>
      <c r="E9" s="36">
        <v>0</v>
      </c>
      <c r="F9" s="37">
        <f>SUM(C9+E9*0.5)/B9</f>
        <v>0</v>
      </c>
      <c r="H9" s="38"/>
      <c r="I9" s="36"/>
      <c r="J9" s="36"/>
      <c r="K9" s="36"/>
      <c r="L9" s="36"/>
      <c r="M9" s="37"/>
    </row>
    <row r="10" spans="1:13" ht="15">
      <c r="A10" s="62" t="s">
        <v>101</v>
      </c>
      <c r="B10" s="63">
        <v>0</v>
      </c>
      <c r="C10" s="63">
        <v>0</v>
      </c>
      <c r="D10" s="63">
        <v>0</v>
      </c>
      <c r="E10" s="65">
        <v>0</v>
      </c>
      <c r="F10" s="66">
        <v>0</v>
      </c>
      <c r="H10" s="38"/>
      <c r="I10" s="36"/>
      <c r="J10" s="36"/>
      <c r="K10" s="36"/>
      <c r="L10" s="36"/>
      <c r="M10" s="37"/>
    </row>
    <row r="11" spans="1:13" ht="15">
      <c r="A11" s="62" t="s">
        <v>109</v>
      </c>
      <c r="B11" s="63">
        <v>1</v>
      </c>
      <c r="C11" s="63">
        <v>1</v>
      </c>
      <c r="D11" s="63">
        <v>0</v>
      </c>
      <c r="E11" s="65">
        <v>0</v>
      </c>
      <c r="F11" s="66">
        <f>SUM(C11+E11*0.5)/B11</f>
        <v>1</v>
      </c>
      <c r="H11" s="41"/>
      <c r="I11" s="42"/>
      <c r="J11" s="42"/>
      <c r="K11" s="42"/>
      <c r="L11" s="42"/>
      <c r="M11" s="43"/>
    </row>
    <row r="12" spans="1:13" ht="15">
      <c r="A12" s="62" t="s">
        <v>111</v>
      </c>
      <c r="B12" s="63">
        <v>1</v>
      </c>
      <c r="C12" s="63">
        <v>0</v>
      </c>
      <c r="D12" s="63">
        <v>1</v>
      </c>
      <c r="E12" s="65">
        <v>0</v>
      </c>
      <c r="F12" s="66">
        <f>SUM(C12+E12*0.5)/B12</f>
        <v>0</v>
      </c>
      <c r="H12" s="192"/>
      <c r="I12" s="27"/>
      <c r="J12" s="27"/>
      <c r="K12" s="27"/>
      <c r="L12" s="27"/>
      <c r="M12" s="43"/>
    </row>
    <row r="13" spans="1:13" ht="15">
      <c r="A13" s="29" t="s">
        <v>125</v>
      </c>
      <c r="B13" s="30">
        <v>1</v>
      </c>
      <c r="C13" s="30">
        <v>1</v>
      </c>
      <c r="D13" s="30">
        <v>0</v>
      </c>
      <c r="E13" s="36">
        <v>0</v>
      </c>
      <c r="F13" s="37">
        <f>SUM(C13+E13*0.5)/B13</f>
        <v>1</v>
      </c>
      <c r="H13" s="41"/>
      <c r="I13" s="42"/>
      <c r="J13" s="42"/>
      <c r="K13" s="42"/>
      <c r="L13" s="42"/>
      <c r="M13" s="43"/>
    </row>
    <row r="14" spans="1:13" ht="15">
      <c r="A14" s="62" t="s">
        <v>92</v>
      </c>
      <c r="B14" s="63">
        <v>1</v>
      </c>
      <c r="C14" s="63">
        <v>1</v>
      </c>
      <c r="D14" s="63">
        <v>0</v>
      </c>
      <c r="E14" s="65">
        <v>0</v>
      </c>
      <c r="F14" s="66">
        <f>SUM(C14+E14*0.5)/B14</f>
        <v>1</v>
      </c>
      <c r="H14" s="38"/>
      <c r="I14" s="36"/>
      <c r="J14" s="36"/>
      <c r="K14" s="36"/>
      <c r="L14" s="36"/>
      <c r="M14" s="37"/>
    </row>
    <row r="15" spans="1:13" ht="15">
      <c r="A15" s="62" t="s">
        <v>98</v>
      </c>
      <c r="B15" s="63">
        <v>2</v>
      </c>
      <c r="C15" s="63">
        <v>2</v>
      </c>
      <c r="D15" s="63">
        <v>0</v>
      </c>
      <c r="E15" s="65">
        <v>0</v>
      </c>
      <c r="F15" s="66">
        <f>SUM(C15+E15*0.5)/B15</f>
        <v>1</v>
      </c>
      <c r="H15" s="39"/>
      <c r="I15" s="30"/>
      <c r="J15" s="30"/>
      <c r="K15" s="30"/>
      <c r="L15" s="30"/>
      <c r="M15" s="37"/>
    </row>
    <row r="16" spans="1:13" ht="15">
      <c r="A16" s="31"/>
      <c r="B16" s="27"/>
      <c r="C16" s="27"/>
      <c r="D16" s="27"/>
      <c r="E16" s="27"/>
      <c r="F16" s="28"/>
      <c r="H16" s="38"/>
      <c r="I16" s="36"/>
      <c r="J16" s="36"/>
      <c r="K16" s="36"/>
      <c r="L16" s="36"/>
      <c r="M16" s="37"/>
    </row>
    <row r="17" spans="1:13" ht="15">
      <c r="A17" s="31"/>
      <c r="B17" s="27"/>
      <c r="C17" s="27"/>
      <c r="D17" s="27"/>
      <c r="E17" s="42"/>
      <c r="F17" s="43"/>
      <c r="H17" s="41"/>
      <c r="I17" s="42"/>
      <c r="J17" s="42"/>
      <c r="K17" s="42"/>
      <c r="L17" s="42"/>
      <c r="M17" s="43"/>
    </row>
    <row r="18" spans="1:13" ht="15">
      <c r="A18" s="31"/>
      <c r="B18" s="27"/>
      <c r="C18" s="27"/>
      <c r="D18" s="27"/>
      <c r="E18" s="42"/>
      <c r="F18" s="43"/>
      <c r="H18" s="41"/>
      <c r="I18" s="42"/>
      <c r="J18" s="42"/>
      <c r="K18" s="42"/>
      <c r="L18" s="42"/>
      <c r="M18" s="43"/>
    </row>
    <row r="19" spans="1:13" ht="15">
      <c r="A19" s="29"/>
      <c r="B19" s="30"/>
      <c r="C19" s="30"/>
      <c r="D19" s="30"/>
      <c r="E19" s="36"/>
      <c r="F19" s="37"/>
      <c r="H19" s="38"/>
      <c r="I19" s="36"/>
      <c r="J19" s="36"/>
      <c r="K19" s="36"/>
      <c r="L19" s="36"/>
      <c r="M19" s="37"/>
    </row>
    <row r="20" spans="1:13" ht="15">
      <c r="A20" s="29"/>
      <c r="B20" s="30"/>
      <c r="C20" s="30"/>
      <c r="D20" s="30"/>
      <c r="E20" s="30"/>
      <c r="F20" s="32"/>
      <c r="H20" s="38"/>
      <c r="I20" s="36"/>
      <c r="J20" s="36"/>
      <c r="K20" s="36"/>
      <c r="L20" s="36"/>
      <c r="M20" s="37"/>
    </row>
    <row r="21" spans="1:13" ht="15">
      <c r="A21" s="29"/>
      <c r="B21" s="30"/>
      <c r="C21" s="30"/>
      <c r="D21" s="30"/>
      <c r="E21" s="36"/>
      <c r="F21" s="37"/>
      <c r="H21" s="38"/>
      <c r="I21" s="36"/>
      <c r="J21" s="36"/>
      <c r="K21" s="36"/>
      <c r="L21" s="36"/>
      <c r="M21" s="37"/>
    </row>
    <row r="22" spans="1:13" ht="15">
      <c r="A22" s="29"/>
      <c r="B22" s="30"/>
      <c r="C22" s="30"/>
      <c r="D22" s="30"/>
      <c r="E22" s="36"/>
      <c r="F22" s="37"/>
      <c r="H22" s="41"/>
      <c r="I22" s="42"/>
      <c r="J22" s="42"/>
      <c r="K22" s="42"/>
      <c r="L22" s="42"/>
      <c r="M22" s="43"/>
    </row>
    <row r="23" spans="1:13" ht="15">
      <c r="A23" s="29"/>
      <c r="B23" s="30"/>
      <c r="C23" s="30"/>
      <c r="D23" s="30"/>
      <c r="E23" s="36"/>
      <c r="F23" s="37"/>
      <c r="H23" s="38"/>
      <c r="I23" s="36"/>
      <c r="J23" s="36"/>
      <c r="K23" s="36"/>
      <c r="L23" s="36"/>
      <c r="M23" s="37"/>
    </row>
    <row r="24" spans="1:13" ht="15">
      <c r="A24" s="31"/>
      <c r="B24" s="27"/>
      <c r="C24" s="27"/>
      <c r="D24" s="27"/>
      <c r="E24" s="27"/>
      <c r="F24" s="28"/>
      <c r="H24" s="38"/>
      <c r="I24" s="36"/>
      <c r="J24" s="36"/>
      <c r="K24" s="36"/>
      <c r="L24" s="36"/>
      <c r="M24" s="37"/>
    </row>
    <row r="25" spans="1:13" ht="15">
      <c r="A25" s="29"/>
      <c r="B25" s="30"/>
      <c r="C25" s="30"/>
      <c r="D25" s="30"/>
      <c r="E25" s="36"/>
      <c r="F25" s="37"/>
      <c r="H25" s="38"/>
      <c r="I25" s="36"/>
      <c r="J25" s="36"/>
      <c r="K25" s="36"/>
      <c r="L25" s="36"/>
      <c r="M25" s="37"/>
    </row>
    <row r="26" spans="1:13" ht="15">
      <c r="A26" s="29"/>
      <c r="B26" s="30"/>
      <c r="C26" s="30"/>
      <c r="D26" s="30"/>
      <c r="E26" s="36"/>
      <c r="F26" s="37"/>
      <c r="H26" s="38"/>
      <c r="I26" s="36"/>
      <c r="J26" s="36"/>
      <c r="K26" s="36"/>
      <c r="L26" s="36"/>
      <c r="M26" s="37"/>
    </row>
    <row r="27" spans="1:13" ht="7.5" customHeight="1">
      <c r="A27" s="29"/>
      <c r="B27" s="30"/>
      <c r="C27" s="30"/>
      <c r="D27" s="30"/>
      <c r="E27" s="36"/>
      <c r="F27" s="37"/>
      <c r="H27" s="38"/>
      <c r="I27" s="36"/>
      <c r="J27" s="36"/>
      <c r="K27" s="36"/>
      <c r="L27" s="36"/>
      <c r="M27" s="37"/>
    </row>
    <row r="28" spans="1:13" ht="15">
      <c r="A28" s="31" t="s">
        <v>62</v>
      </c>
      <c r="B28" s="27">
        <f>SUM(B7:B27)</f>
        <v>8</v>
      </c>
      <c r="C28" s="27">
        <f>SUM(C7:C27)</f>
        <v>6</v>
      </c>
      <c r="D28" s="27">
        <f>SUM(D7:D27)</f>
        <v>2</v>
      </c>
      <c r="E28" s="27">
        <f>SUM(E7:E27)</f>
        <v>0</v>
      </c>
      <c r="F28" s="28">
        <f>(C28+(0.5*E28))/B28</f>
        <v>0.75</v>
      </c>
      <c r="G28" s="40"/>
      <c r="H28" s="31" t="s">
        <v>62</v>
      </c>
      <c r="I28" s="27"/>
      <c r="J28" s="27"/>
      <c r="K28" s="27"/>
      <c r="L28" s="27"/>
      <c r="M28" s="28"/>
    </row>
    <row r="29" ht="6.75" customHeight="1"/>
    <row r="30" spans="3:8" ht="15">
      <c r="C30" s="61"/>
      <c r="D30" s="31" t="s">
        <v>164</v>
      </c>
      <c r="E30" s="36"/>
      <c r="F30" s="37"/>
      <c r="G30" s="38"/>
      <c r="H30" s="38"/>
    </row>
  </sheetData>
  <sheetProtection/>
  <mergeCells count="3">
    <mergeCell ref="A2:M2"/>
    <mergeCell ref="A4:F4"/>
    <mergeCell ref="H4:M4"/>
  </mergeCells>
  <printOptions/>
  <pageMargins left="0.7" right="0.7" top="0.75" bottom="0.75" header="0.3" footer="0.3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0"/>
  <sheetViews>
    <sheetView showGridLines="0" workbookViewId="0" topLeftCell="A1">
      <selection activeCell="D16" sqref="D16"/>
    </sheetView>
  </sheetViews>
  <sheetFormatPr defaultColWidth="7.421875" defaultRowHeight="12.75"/>
  <cols>
    <col min="1" max="1" width="21.421875" style="11" customWidth="1"/>
    <col min="2" max="2" width="5.140625" style="12" customWidth="1"/>
    <col min="3" max="3" width="5.421875" style="12" customWidth="1"/>
    <col min="4" max="4" width="4.8515625" style="12" customWidth="1"/>
    <col min="5" max="5" width="3.8515625" style="34" customWidth="1"/>
    <col min="6" max="6" width="6.00390625" style="35" customWidth="1"/>
    <col min="7" max="7" width="7.421875" style="33" customWidth="1"/>
    <col min="8" max="8" width="17.57421875" style="33" customWidth="1"/>
    <col min="9" max="12" width="6.140625" style="34" bestFit="1" customWidth="1"/>
    <col min="13" max="13" width="6.140625" style="35" bestFit="1" customWidth="1"/>
    <col min="14" max="16384" width="7.421875" style="33" customWidth="1"/>
  </cols>
  <sheetData>
    <row r="2" spans="1:13" ht="23.25">
      <c r="A2" s="236" t="s">
        <v>179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">
      <c r="A4" s="239" t="s">
        <v>181</v>
      </c>
      <c r="B4" s="240"/>
      <c r="C4" s="240"/>
      <c r="D4" s="240"/>
      <c r="E4" s="240"/>
      <c r="F4" s="241"/>
      <c r="G4" s="13"/>
      <c r="H4" s="239" t="s">
        <v>139</v>
      </c>
      <c r="I4" s="240"/>
      <c r="J4" s="240"/>
      <c r="K4" s="240"/>
      <c r="L4" s="240"/>
      <c r="M4" s="241"/>
    </row>
    <row r="5" ht="6.75" customHeight="1"/>
    <row r="6" spans="1:13" ht="15">
      <c r="A6" s="27" t="s">
        <v>83</v>
      </c>
      <c r="B6" s="27" t="s">
        <v>1</v>
      </c>
      <c r="C6" s="27" t="s">
        <v>29</v>
      </c>
      <c r="D6" s="27" t="s">
        <v>30</v>
      </c>
      <c r="E6" s="27" t="s">
        <v>84</v>
      </c>
      <c r="F6" s="28" t="s">
        <v>32</v>
      </c>
      <c r="H6" s="27" t="s">
        <v>83</v>
      </c>
      <c r="I6" s="27" t="s">
        <v>1</v>
      </c>
      <c r="J6" s="27" t="s">
        <v>29</v>
      </c>
      <c r="K6" s="27" t="s">
        <v>30</v>
      </c>
      <c r="L6" s="27" t="s">
        <v>84</v>
      </c>
      <c r="M6" s="28" t="s">
        <v>32</v>
      </c>
    </row>
    <row r="7" spans="1:13" ht="15">
      <c r="A7" s="62" t="s">
        <v>85</v>
      </c>
      <c r="B7" s="63">
        <v>10</v>
      </c>
      <c r="C7" s="63">
        <v>7</v>
      </c>
      <c r="D7" s="63">
        <v>3</v>
      </c>
      <c r="E7" s="63">
        <v>0</v>
      </c>
      <c r="F7" s="64">
        <f aca="true" t="shared" si="0" ref="F7:F14">SUM(C7+E7*0.5)/B7</f>
        <v>0.7</v>
      </c>
      <c r="H7" s="67" t="s">
        <v>85</v>
      </c>
      <c r="I7" s="65">
        <v>10</v>
      </c>
      <c r="J7" s="65">
        <v>1</v>
      </c>
      <c r="K7" s="65">
        <v>9</v>
      </c>
      <c r="L7" s="65">
        <v>0</v>
      </c>
      <c r="M7" s="66">
        <f aca="true" t="shared" si="1" ref="M7:M22">SUM(J7+L7*0.5)/I7</f>
        <v>0.1</v>
      </c>
    </row>
    <row r="8" spans="1:13" ht="15">
      <c r="A8" s="11" t="s">
        <v>159</v>
      </c>
      <c r="B8" s="12">
        <v>2</v>
      </c>
      <c r="C8" s="12">
        <v>1</v>
      </c>
      <c r="D8" s="12">
        <v>1</v>
      </c>
      <c r="E8" s="34">
        <v>0</v>
      </c>
      <c r="F8" s="28">
        <f t="shared" si="0"/>
        <v>0.5</v>
      </c>
      <c r="H8" s="38" t="s">
        <v>89</v>
      </c>
      <c r="I8" s="36">
        <v>2</v>
      </c>
      <c r="J8" s="36">
        <v>0</v>
      </c>
      <c r="K8" s="36">
        <v>2</v>
      </c>
      <c r="L8" s="36">
        <v>0</v>
      </c>
      <c r="M8" s="37">
        <f t="shared" si="1"/>
        <v>0</v>
      </c>
    </row>
    <row r="9" spans="1:13" ht="15">
      <c r="A9" s="29" t="s">
        <v>143</v>
      </c>
      <c r="B9" s="30">
        <v>1</v>
      </c>
      <c r="C9" s="30">
        <v>0</v>
      </c>
      <c r="D9" s="30">
        <v>1</v>
      </c>
      <c r="E9" s="36">
        <v>0</v>
      </c>
      <c r="F9" s="37">
        <f t="shared" si="0"/>
        <v>0</v>
      </c>
      <c r="H9" s="38" t="s">
        <v>91</v>
      </c>
      <c r="I9" s="36">
        <v>1</v>
      </c>
      <c r="J9" s="36">
        <v>0</v>
      </c>
      <c r="K9" s="36">
        <v>1</v>
      </c>
      <c r="L9" s="36">
        <v>0</v>
      </c>
      <c r="M9" s="37">
        <f t="shared" si="1"/>
        <v>0</v>
      </c>
    </row>
    <row r="10" spans="1:13" ht="15">
      <c r="A10" s="62" t="s">
        <v>101</v>
      </c>
      <c r="B10" s="63">
        <v>10</v>
      </c>
      <c r="C10" s="63">
        <v>9</v>
      </c>
      <c r="D10" s="63">
        <v>1</v>
      </c>
      <c r="E10" s="65">
        <v>0</v>
      </c>
      <c r="F10" s="66">
        <f t="shared" si="0"/>
        <v>0.9</v>
      </c>
      <c r="H10" s="38" t="s">
        <v>146</v>
      </c>
      <c r="I10" s="36">
        <v>2</v>
      </c>
      <c r="J10" s="36">
        <v>1</v>
      </c>
      <c r="K10" s="36">
        <v>1</v>
      </c>
      <c r="L10" s="36">
        <v>0</v>
      </c>
      <c r="M10" s="37">
        <f t="shared" si="1"/>
        <v>0.5</v>
      </c>
    </row>
    <row r="11" spans="1:13" ht="15">
      <c r="A11" s="62" t="s">
        <v>109</v>
      </c>
      <c r="B11" s="63">
        <v>13</v>
      </c>
      <c r="C11" s="63">
        <v>5</v>
      </c>
      <c r="D11" s="63">
        <v>8</v>
      </c>
      <c r="E11" s="65">
        <v>0</v>
      </c>
      <c r="F11" s="66">
        <f t="shared" si="0"/>
        <v>0.38461538461538464</v>
      </c>
      <c r="H11" s="67" t="s">
        <v>101</v>
      </c>
      <c r="I11" s="65">
        <v>10</v>
      </c>
      <c r="J11" s="65">
        <v>6</v>
      </c>
      <c r="K11" s="65">
        <v>4</v>
      </c>
      <c r="L11" s="65">
        <v>0</v>
      </c>
      <c r="M11" s="66">
        <f t="shared" si="1"/>
        <v>0.6</v>
      </c>
    </row>
    <row r="12" spans="1:13" ht="15">
      <c r="A12" s="62" t="s">
        <v>111</v>
      </c>
      <c r="B12" s="63">
        <v>10</v>
      </c>
      <c r="C12" s="63">
        <v>6</v>
      </c>
      <c r="D12" s="63">
        <v>4</v>
      </c>
      <c r="E12" s="65">
        <v>0</v>
      </c>
      <c r="F12" s="66">
        <f t="shared" si="0"/>
        <v>0.6</v>
      </c>
      <c r="H12" s="68" t="s">
        <v>109</v>
      </c>
      <c r="I12" s="63">
        <v>10</v>
      </c>
      <c r="J12" s="63">
        <v>1</v>
      </c>
      <c r="K12" s="63">
        <v>9</v>
      </c>
      <c r="L12" s="63">
        <v>0</v>
      </c>
      <c r="M12" s="66">
        <f t="shared" si="1"/>
        <v>0.1</v>
      </c>
    </row>
    <row r="13" spans="1:13" ht="15">
      <c r="A13" s="29" t="s">
        <v>113</v>
      </c>
      <c r="B13" s="30">
        <v>1</v>
      </c>
      <c r="C13" s="30">
        <v>1</v>
      </c>
      <c r="D13" s="30">
        <v>0</v>
      </c>
      <c r="E13" s="36">
        <v>0</v>
      </c>
      <c r="F13" s="37">
        <f t="shared" si="0"/>
        <v>1</v>
      </c>
      <c r="H13" s="67" t="s">
        <v>111</v>
      </c>
      <c r="I13" s="65">
        <v>10</v>
      </c>
      <c r="J13" s="65">
        <v>4</v>
      </c>
      <c r="K13" s="65">
        <v>6</v>
      </c>
      <c r="L13" s="65">
        <v>0</v>
      </c>
      <c r="M13" s="66">
        <f t="shared" si="1"/>
        <v>0.4</v>
      </c>
    </row>
    <row r="14" spans="1:13" ht="15">
      <c r="A14" s="29" t="s">
        <v>117</v>
      </c>
      <c r="B14" s="30">
        <v>2</v>
      </c>
      <c r="C14" s="30">
        <v>1</v>
      </c>
      <c r="D14" s="30">
        <v>1</v>
      </c>
      <c r="E14" s="36">
        <v>0</v>
      </c>
      <c r="F14" s="37">
        <f t="shared" si="0"/>
        <v>0.5</v>
      </c>
      <c r="H14" s="38" t="s">
        <v>117</v>
      </c>
      <c r="I14" s="36">
        <v>2</v>
      </c>
      <c r="J14" s="36">
        <v>0</v>
      </c>
      <c r="K14" s="36">
        <v>2</v>
      </c>
      <c r="L14" s="36">
        <v>0</v>
      </c>
      <c r="M14" s="37">
        <f t="shared" si="1"/>
        <v>0</v>
      </c>
    </row>
    <row r="15" spans="1:13" ht="15">
      <c r="A15" s="29" t="s">
        <v>178</v>
      </c>
      <c r="B15" s="30">
        <v>2</v>
      </c>
      <c r="C15" s="30">
        <v>0</v>
      </c>
      <c r="D15" s="30">
        <v>2</v>
      </c>
      <c r="E15" s="36">
        <v>0</v>
      </c>
      <c r="F15" s="37">
        <f aca="true" t="shared" si="2" ref="F15:F24">SUM(C15+E15*0.5)/B15</f>
        <v>0</v>
      </c>
      <c r="H15" s="39" t="s">
        <v>125</v>
      </c>
      <c r="I15" s="30">
        <v>1</v>
      </c>
      <c r="J15" s="30">
        <v>0</v>
      </c>
      <c r="K15" s="30">
        <v>1</v>
      </c>
      <c r="L15" s="30">
        <v>0</v>
      </c>
      <c r="M15" s="37">
        <f>SUM(J15+L15*0.5)/I15</f>
        <v>0</v>
      </c>
    </row>
    <row r="16" spans="1:13" ht="15">
      <c r="A16" s="29" t="s">
        <v>125</v>
      </c>
      <c r="B16" s="30">
        <v>1</v>
      </c>
      <c r="C16" s="30">
        <v>1</v>
      </c>
      <c r="D16" s="30">
        <v>0</v>
      </c>
      <c r="E16" s="36">
        <v>0</v>
      </c>
      <c r="F16" s="37">
        <f t="shared" si="2"/>
        <v>1</v>
      </c>
      <c r="H16" s="38" t="s">
        <v>88</v>
      </c>
      <c r="I16" s="36">
        <v>2</v>
      </c>
      <c r="J16" s="36">
        <v>0</v>
      </c>
      <c r="K16" s="36">
        <v>2</v>
      </c>
      <c r="L16" s="36">
        <v>0</v>
      </c>
      <c r="M16" s="37">
        <f t="shared" si="1"/>
        <v>0</v>
      </c>
    </row>
    <row r="17" spans="1:13" ht="15">
      <c r="A17" s="62" t="s">
        <v>92</v>
      </c>
      <c r="B17" s="63">
        <v>10</v>
      </c>
      <c r="C17" s="63">
        <v>4</v>
      </c>
      <c r="D17" s="63">
        <v>6</v>
      </c>
      <c r="E17" s="65">
        <v>0</v>
      </c>
      <c r="F17" s="66">
        <f t="shared" si="2"/>
        <v>0.4</v>
      </c>
      <c r="H17" s="67" t="s">
        <v>92</v>
      </c>
      <c r="I17" s="65">
        <v>10</v>
      </c>
      <c r="J17" s="65">
        <v>1</v>
      </c>
      <c r="K17" s="65">
        <v>9</v>
      </c>
      <c r="L17" s="65">
        <v>0</v>
      </c>
      <c r="M17" s="66">
        <f t="shared" si="1"/>
        <v>0.1</v>
      </c>
    </row>
    <row r="18" spans="1:13" ht="15">
      <c r="A18" s="62" t="s">
        <v>98</v>
      </c>
      <c r="B18" s="63">
        <v>11</v>
      </c>
      <c r="C18" s="63">
        <v>8</v>
      </c>
      <c r="D18" s="63">
        <v>3</v>
      </c>
      <c r="E18" s="65">
        <v>0</v>
      </c>
      <c r="F18" s="66">
        <f t="shared" si="2"/>
        <v>0.7272727272727273</v>
      </c>
      <c r="H18" s="67" t="s">
        <v>98</v>
      </c>
      <c r="I18" s="65">
        <v>10</v>
      </c>
      <c r="J18" s="65">
        <v>3</v>
      </c>
      <c r="K18" s="65">
        <v>7</v>
      </c>
      <c r="L18" s="65">
        <v>0</v>
      </c>
      <c r="M18" s="66">
        <f t="shared" si="1"/>
        <v>0.3</v>
      </c>
    </row>
    <row r="19" spans="1:13" ht="15">
      <c r="A19" s="29" t="s">
        <v>142</v>
      </c>
      <c r="B19" s="30">
        <v>3</v>
      </c>
      <c r="C19" s="30">
        <v>1</v>
      </c>
      <c r="D19" s="30">
        <v>2</v>
      </c>
      <c r="E19" s="36">
        <v>0</v>
      </c>
      <c r="F19" s="37">
        <f t="shared" si="2"/>
        <v>0.3333333333333333</v>
      </c>
      <c r="H19" s="38" t="s">
        <v>104</v>
      </c>
      <c r="I19" s="36">
        <v>10</v>
      </c>
      <c r="J19" s="36">
        <v>5</v>
      </c>
      <c r="K19" s="36">
        <v>5</v>
      </c>
      <c r="L19" s="36">
        <v>0</v>
      </c>
      <c r="M19" s="37">
        <f t="shared" si="1"/>
        <v>0.5</v>
      </c>
    </row>
    <row r="20" spans="1:13" ht="15">
      <c r="A20" s="29" t="s">
        <v>104</v>
      </c>
      <c r="B20" s="30">
        <v>3</v>
      </c>
      <c r="C20" s="30">
        <v>3</v>
      </c>
      <c r="D20" s="30">
        <v>0</v>
      </c>
      <c r="E20" s="30">
        <v>0</v>
      </c>
      <c r="F20" s="32">
        <f t="shared" si="2"/>
        <v>1</v>
      </c>
      <c r="H20" s="38" t="s">
        <v>108</v>
      </c>
      <c r="I20" s="36">
        <v>1</v>
      </c>
      <c r="J20" s="36">
        <v>1</v>
      </c>
      <c r="K20" s="36">
        <v>0</v>
      </c>
      <c r="L20" s="36">
        <v>0</v>
      </c>
      <c r="M20" s="37">
        <f t="shared" si="1"/>
        <v>1</v>
      </c>
    </row>
    <row r="21" spans="1:13" ht="15">
      <c r="A21" s="29" t="s">
        <v>108</v>
      </c>
      <c r="B21" s="30">
        <v>4</v>
      </c>
      <c r="C21" s="30">
        <v>3</v>
      </c>
      <c r="D21" s="30">
        <v>1</v>
      </c>
      <c r="E21" s="36">
        <v>0</v>
      </c>
      <c r="F21" s="37">
        <f t="shared" si="2"/>
        <v>0.75</v>
      </c>
      <c r="H21" s="38" t="s">
        <v>126</v>
      </c>
      <c r="I21" s="36">
        <v>1</v>
      </c>
      <c r="J21" s="36">
        <v>1</v>
      </c>
      <c r="K21" s="36">
        <v>0</v>
      </c>
      <c r="L21" s="36">
        <v>0</v>
      </c>
      <c r="M21" s="37">
        <f t="shared" si="1"/>
        <v>1</v>
      </c>
    </row>
    <row r="22" spans="1:13" ht="15">
      <c r="A22" s="29" t="s">
        <v>110</v>
      </c>
      <c r="B22" s="30">
        <v>2</v>
      </c>
      <c r="C22" s="30">
        <v>2</v>
      </c>
      <c r="D22" s="30">
        <v>0</v>
      </c>
      <c r="E22" s="36">
        <v>0</v>
      </c>
      <c r="F22" s="37">
        <f t="shared" si="2"/>
        <v>1</v>
      </c>
      <c r="H22" s="67" t="s">
        <v>128</v>
      </c>
      <c r="I22" s="65">
        <v>10</v>
      </c>
      <c r="J22" s="65">
        <v>6</v>
      </c>
      <c r="K22" s="65">
        <v>4</v>
      </c>
      <c r="L22" s="65">
        <v>0</v>
      </c>
      <c r="M22" s="66">
        <f t="shared" si="1"/>
        <v>0.6</v>
      </c>
    </row>
    <row r="23" spans="1:13" ht="15">
      <c r="A23" s="29" t="s">
        <v>120</v>
      </c>
      <c r="B23" s="30">
        <v>3</v>
      </c>
      <c r="C23" s="30">
        <v>3</v>
      </c>
      <c r="D23" s="30">
        <v>0</v>
      </c>
      <c r="E23" s="36">
        <v>0</v>
      </c>
      <c r="F23" s="37">
        <f t="shared" si="2"/>
        <v>1</v>
      </c>
      <c r="H23" s="38"/>
      <c r="I23" s="36"/>
      <c r="J23" s="36"/>
      <c r="K23" s="36"/>
      <c r="L23" s="36"/>
      <c r="M23" s="37"/>
    </row>
    <row r="24" spans="1:13" ht="15">
      <c r="A24" s="62" t="s">
        <v>128</v>
      </c>
      <c r="B24" s="63">
        <v>10</v>
      </c>
      <c r="C24" s="63">
        <v>8</v>
      </c>
      <c r="D24" s="63">
        <v>2</v>
      </c>
      <c r="E24" s="63">
        <v>0</v>
      </c>
      <c r="F24" s="64">
        <f t="shared" si="2"/>
        <v>0.8</v>
      </c>
      <c r="H24" s="38"/>
      <c r="I24" s="36"/>
      <c r="J24" s="36"/>
      <c r="K24" s="36"/>
      <c r="L24" s="36"/>
      <c r="M24" s="37"/>
    </row>
    <row r="25" spans="1:13" ht="15">
      <c r="A25" s="29"/>
      <c r="B25" s="30"/>
      <c r="C25" s="30"/>
      <c r="D25" s="30"/>
      <c r="E25" s="36"/>
      <c r="F25" s="37"/>
      <c r="H25" s="38"/>
      <c r="I25" s="36"/>
      <c r="J25" s="36"/>
      <c r="K25" s="36"/>
      <c r="L25" s="36"/>
      <c r="M25" s="37"/>
    </row>
    <row r="26" spans="1:13" ht="15">
      <c r="A26" s="29"/>
      <c r="B26" s="30"/>
      <c r="C26" s="30"/>
      <c r="D26" s="30"/>
      <c r="E26" s="36"/>
      <c r="F26" s="37"/>
      <c r="H26" s="38"/>
      <c r="I26" s="36"/>
      <c r="J26" s="36"/>
      <c r="K26" s="36"/>
      <c r="L26" s="36"/>
      <c r="M26" s="37"/>
    </row>
    <row r="27" spans="1:13" ht="7.5" customHeight="1">
      <c r="A27" s="29"/>
      <c r="B27" s="30"/>
      <c r="C27" s="30"/>
      <c r="D27" s="30"/>
      <c r="E27" s="36"/>
      <c r="F27" s="37"/>
      <c r="H27" s="38"/>
      <c r="I27" s="36"/>
      <c r="J27" s="36"/>
      <c r="K27" s="36"/>
      <c r="L27" s="36"/>
      <c r="M27" s="37"/>
    </row>
    <row r="28" spans="1:13" ht="15">
      <c r="A28" s="31" t="s">
        <v>62</v>
      </c>
      <c r="B28" s="27">
        <f>SUM(B7:B27)</f>
        <v>98</v>
      </c>
      <c r="C28" s="27">
        <f>SUM(C7:C27)</f>
        <v>63</v>
      </c>
      <c r="D28" s="27">
        <f>SUM(D7:D27)</f>
        <v>35</v>
      </c>
      <c r="E28" s="27">
        <f>SUM(E7:E27)</f>
        <v>0</v>
      </c>
      <c r="F28" s="28">
        <f>(C28+(0.5*E28))/B28</f>
        <v>0.6428571428571429</v>
      </c>
      <c r="G28" s="40"/>
      <c r="H28" s="31" t="s">
        <v>62</v>
      </c>
      <c r="I28" s="27">
        <f>SUM(I7:I27)</f>
        <v>92</v>
      </c>
      <c r="J28" s="27">
        <f>SUM(J7:J27)</f>
        <v>30</v>
      </c>
      <c r="K28" s="27">
        <f>SUM(K7:K27)</f>
        <v>62</v>
      </c>
      <c r="L28" s="27">
        <f>SUM(L7:L27)</f>
        <v>0</v>
      </c>
      <c r="M28" s="28">
        <f>(J28+(0.5*L28))/I28</f>
        <v>0.32608695652173914</v>
      </c>
    </row>
    <row r="29" ht="6.75" customHeight="1"/>
    <row r="30" spans="3:8" ht="15">
      <c r="C30" s="61"/>
      <c r="D30" s="31" t="s">
        <v>164</v>
      </c>
      <c r="E30" s="36"/>
      <c r="F30" s="37"/>
      <c r="G30" s="38"/>
      <c r="H30" s="38"/>
    </row>
  </sheetData>
  <sheetProtection/>
  <mergeCells count="3">
    <mergeCell ref="A2:M2"/>
    <mergeCell ref="A4:F4"/>
    <mergeCell ref="H4:M4"/>
  </mergeCells>
  <printOptions horizontalCentered="1"/>
  <pageMargins left="0.95" right="0.95" top="1" bottom="1" header="0.3" footer="0.3"/>
  <pageSetup horizontalDpi="360" verticalDpi="3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0"/>
  <sheetViews>
    <sheetView showGridLines="0" zoomScalePageLayoutView="0" workbookViewId="0" topLeftCell="A1">
      <selection activeCell="A2" sqref="A2:M30"/>
    </sheetView>
  </sheetViews>
  <sheetFormatPr defaultColWidth="7.421875" defaultRowHeight="12.75"/>
  <cols>
    <col min="1" max="1" width="21.421875" style="11" customWidth="1"/>
    <col min="2" max="2" width="5.140625" style="12" customWidth="1"/>
    <col min="3" max="3" width="5.421875" style="12" customWidth="1"/>
    <col min="4" max="4" width="4.8515625" style="12" customWidth="1"/>
    <col min="5" max="5" width="3.8515625" style="34" customWidth="1"/>
    <col min="6" max="6" width="6.00390625" style="35" customWidth="1"/>
    <col min="7" max="7" width="7.421875" style="33" customWidth="1"/>
    <col min="8" max="8" width="17.57421875" style="33" customWidth="1"/>
    <col min="9" max="12" width="6.140625" style="34" bestFit="1" customWidth="1"/>
    <col min="13" max="13" width="6.140625" style="35" bestFit="1" customWidth="1"/>
    <col min="14" max="16384" width="7.421875" style="33" customWidth="1"/>
  </cols>
  <sheetData>
    <row r="2" spans="1:13" ht="23.25">
      <c r="A2" s="236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">
      <c r="A4" s="239" t="s">
        <v>138</v>
      </c>
      <c r="B4" s="240"/>
      <c r="C4" s="240"/>
      <c r="D4" s="240"/>
      <c r="E4" s="240"/>
      <c r="F4" s="241"/>
      <c r="G4" s="13"/>
      <c r="H4" s="239" t="s">
        <v>137</v>
      </c>
      <c r="I4" s="240"/>
      <c r="J4" s="240"/>
      <c r="K4" s="240"/>
      <c r="L4" s="240"/>
      <c r="M4" s="241"/>
    </row>
    <row r="5" ht="6.75" customHeight="1"/>
    <row r="6" spans="1:13" ht="15">
      <c r="A6" s="27" t="s">
        <v>83</v>
      </c>
      <c r="B6" s="27" t="s">
        <v>1</v>
      </c>
      <c r="C6" s="27" t="s">
        <v>29</v>
      </c>
      <c r="D6" s="27" t="s">
        <v>30</v>
      </c>
      <c r="E6" s="27" t="s">
        <v>84</v>
      </c>
      <c r="F6" s="28" t="s">
        <v>32</v>
      </c>
      <c r="H6" s="27" t="s">
        <v>83</v>
      </c>
      <c r="I6" s="27" t="s">
        <v>1</v>
      </c>
      <c r="J6" s="27" t="s">
        <v>29</v>
      </c>
      <c r="K6" s="27" t="s">
        <v>30</v>
      </c>
      <c r="L6" s="27" t="s">
        <v>84</v>
      </c>
      <c r="M6" s="28" t="s">
        <v>32</v>
      </c>
    </row>
    <row r="7" spans="1:13" ht="15">
      <c r="A7" s="62" t="s">
        <v>85</v>
      </c>
      <c r="B7" s="63">
        <v>10</v>
      </c>
      <c r="C7" s="63">
        <v>2</v>
      </c>
      <c r="D7" s="63">
        <v>8</v>
      </c>
      <c r="E7" s="63">
        <v>0</v>
      </c>
      <c r="F7" s="64">
        <f aca="true" t="shared" si="0" ref="F7:F22">SUM(C7+E7*0.5)/B7</f>
        <v>0.2</v>
      </c>
      <c r="H7" s="67" t="s">
        <v>85</v>
      </c>
      <c r="I7" s="65">
        <v>2</v>
      </c>
      <c r="J7" s="65">
        <v>2</v>
      </c>
      <c r="K7" s="65">
        <v>0</v>
      </c>
      <c r="L7" s="65">
        <v>0</v>
      </c>
      <c r="M7" s="66">
        <f aca="true" t="shared" si="1" ref="M7:M26">SUM(J7+L7*0.5)/I7</f>
        <v>1</v>
      </c>
    </row>
    <row r="8" spans="1:13" ht="15">
      <c r="A8" s="29" t="s">
        <v>95</v>
      </c>
      <c r="B8" s="30">
        <v>4</v>
      </c>
      <c r="C8" s="30">
        <v>2</v>
      </c>
      <c r="D8" s="30">
        <v>2</v>
      </c>
      <c r="E8" s="36">
        <v>0</v>
      </c>
      <c r="F8" s="37">
        <f t="shared" si="0"/>
        <v>0.5</v>
      </c>
      <c r="H8" s="38" t="s">
        <v>146</v>
      </c>
      <c r="I8" s="36">
        <v>7</v>
      </c>
      <c r="J8" s="36">
        <v>2</v>
      </c>
      <c r="K8" s="36">
        <v>5</v>
      </c>
      <c r="L8" s="36">
        <v>0</v>
      </c>
      <c r="M8" s="37">
        <f t="shared" si="1"/>
        <v>0.2857142857142857</v>
      </c>
    </row>
    <row r="9" spans="1:13" ht="15">
      <c r="A9" s="62" t="s">
        <v>101</v>
      </c>
      <c r="B9" s="63">
        <v>10</v>
      </c>
      <c r="C9" s="63">
        <v>3</v>
      </c>
      <c r="D9" s="63">
        <v>7</v>
      </c>
      <c r="E9" s="65">
        <v>0</v>
      </c>
      <c r="F9" s="66">
        <f t="shared" si="0"/>
        <v>0.3</v>
      </c>
      <c r="H9" s="67" t="s">
        <v>101</v>
      </c>
      <c r="I9" s="65">
        <v>9</v>
      </c>
      <c r="J9" s="65">
        <v>8</v>
      </c>
      <c r="K9" s="65">
        <v>1</v>
      </c>
      <c r="L9" s="65">
        <v>0</v>
      </c>
      <c r="M9" s="66">
        <f t="shared" si="1"/>
        <v>0.8888888888888888</v>
      </c>
    </row>
    <row r="10" spans="1:13" ht="15">
      <c r="A10" s="62" t="s">
        <v>109</v>
      </c>
      <c r="B10" s="63">
        <v>10</v>
      </c>
      <c r="C10" s="63">
        <v>4</v>
      </c>
      <c r="D10" s="63">
        <v>6</v>
      </c>
      <c r="E10" s="65">
        <v>0</v>
      </c>
      <c r="F10" s="66">
        <f t="shared" si="0"/>
        <v>0.4</v>
      </c>
      <c r="H10" s="38" t="s">
        <v>105</v>
      </c>
      <c r="I10" s="36">
        <v>1</v>
      </c>
      <c r="J10" s="36">
        <v>1</v>
      </c>
      <c r="K10" s="36">
        <v>0</v>
      </c>
      <c r="L10" s="36">
        <v>0</v>
      </c>
      <c r="M10" s="37">
        <f t="shared" si="1"/>
        <v>1</v>
      </c>
    </row>
    <row r="11" spans="1:13" ht="15">
      <c r="A11" s="62" t="s">
        <v>111</v>
      </c>
      <c r="B11" s="63">
        <v>10</v>
      </c>
      <c r="C11" s="63">
        <v>3</v>
      </c>
      <c r="D11" s="63">
        <v>7</v>
      </c>
      <c r="E11" s="65">
        <v>0</v>
      </c>
      <c r="F11" s="66">
        <f t="shared" si="0"/>
        <v>0.3</v>
      </c>
      <c r="H11" s="38" t="s">
        <v>107</v>
      </c>
      <c r="I11" s="36">
        <v>1</v>
      </c>
      <c r="J11" s="36">
        <v>0</v>
      </c>
      <c r="K11" s="36">
        <v>1</v>
      </c>
      <c r="L11" s="36">
        <v>0</v>
      </c>
      <c r="M11" s="37">
        <f t="shared" si="1"/>
        <v>0</v>
      </c>
    </row>
    <row r="12" spans="1:13" ht="15">
      <c r="A12" s="29" t="s">
        <v>117</v>
      </c>
      <c r="B12" s="30">
        <v>1</v>
      </c>
      <c r="C12" s="30">
        <v>0</v>
      </c>
      <c r="D12" s="30">
        <v>1</v>
      </c>
      <c r="E12" s="36">
        <v>0</v>
      </c>
      <c r="F12" s="37">
        <f t="shared" si="0"/>
        <v>0</v>
      </c>
      <c r="H12" s="68" t="s">
        <v>109</v>
      </c>
      <c r="I12" s="63">
        <v>10</v>
      </c>
      <c r="J12" s="63">
        <v>8</v>
      </c>
      <c r="K12" s="63">
        <v>2</v>
      </c>
      <c r="L12" s="63">
        <v>0</v>
      </c>
      <c r="M12" s="66">
        <f t="shared" si="1"/>
        <v>0.8</v>
      </c>
    </row>
    <row r="13" spans="1:13" ht="15">
      <c r="A13" s="29" t="s">
        <v>121</v>
      </c>
      <c r="B13" s="30">
        <v>1</v>
      </c>
      <c r="C13" s="30">
        <v>0</v>
      </c>
      <c r="D13" s="30">
        <v>1</v>
      </c>
      <c r="E13" s="36">
        <v>0</v>
      </c>
      <c r="F13" s="37">
        <f t="shared" si="0"/>
        <v>0</v>
      </c>
      <c r="H13" s="67" t="s">
        <v>111</v>
      </c>
      <c r="I13" s="65">
        <v>10</v>
      </c>
      <c r="J13" s="65">
        <v>10</v>
      </c>
      <c r="K13" s="65">
        <v>0</v>
      </c>
      <c r="L13" s="65">
        <v>0</v>
      </c>
      <c r="M13" s="66">
        <f t="shared" si="1"/>
        <v>1</v>
      </c>
    </row>
    <row r="14" spans="1:13" ht="15">
      <c r="A14" s="29" t="s">
        <v>125</v>
      </c>
      <c r="B14" s="30">
        <v>1</v>
      </c>
      <c r="C14" s="30">
        <v>1</v>
      </c>
      <c r="D14" s="30">
        <v>0</v>
      </c>
      <c r="E14" s="36">
        <v>0</v>
      </c>
      <c r="F14" s="37">
        <f t="shared" si="0"/>
        <v>1</v>
      </c>
      <c r="H14" s="38" t="s">
        <v>117</v>
      </c>
      <c r="I14" s="36">
        <v>1</v>
      </c>
      <c r="J14" s="36">
        <v>0</v>
      </c>
      <c r="K14" s="36">
        <v>1</v>
      </c>
      <c r="L14" s="36">
        <v>0</v>
      </c>
      <c r="M14" s="37">
        <f t="shared" si="1"/>
        <v>0</v>
      </c>
    </row>
    <row r="15" spans="1:13" ht="15">
      <c r="A15" s="62" t="s">
        <v>92</v>
      </c>
      <c r="B15" s="63">
        <v>10</v>
      </c>
      <c r="C15" s="63">
        <v>1</v>
      </c>
      <c r="D15" s="63">
        <v>9</v>
      </c>
      <c r="E15" s="65">
        <v>0</v>
      </c>
      <c r="F15" s="66">
        <f t="shared" si="0"/>
        <v>0.1</v>
      </c>
      <c r="H15" s="39" t="s">
        <v>119</v>
      </c>
      <c r="I15" s="30">
        <v>1</v>
      </c>
      <c r="J15" s="30">
        <v>0</v>
      </c>
      <c r="K15" s="30">
        <v>1</v>
      </c>
      <c r="L15" s="30">
        <v>0</v>
      </c>
      <c r="M15" s="37">
        <f t="shared" si="1"/>
        <v>0</v>
      </c>
    </row>
    <row r="16" spans="1:13" ht="15">
      <c r="A16" s="62" t="s">
        <v>98</v>
      </c>
      <c r="B16" s="63">
        <v>10</v>
      </c>
      <c r="C16" s="63">
        <v>1</v>
      </c>
      <c r="D16" s="63">
        <v>9</v>
      </c>
      <c r="E16" s="63">
        <v>0</v>
      </c>
      <c r="F16" s="64">
        <f t="shared" si="0"/>
        <v>0.1</v>
      </c>
      <c r="H16" s="38" t="s">
        <v>125</v>
      </c>
      <c r="I16" s="36">
        <v>2</v>
      </c>
      <c r="J16" s="36">
        <v>0</v>
      </c>
      <c r="K16" s="36">
        <v>2</v>
      </c>
      <c r="L16" s="36">
        <v>0</v>
      </c>
      <c r="M16" s="37">
        <f t="shared" si="1"/>
        <v>0</v>
      </c>
    </row>
    <row r="17" spans="1:13" ht="15">
      <c r="A17" s="29" t="s">
        <v>104</v>
      </c>
      <c r="B17" s="30">
        <v>4</v>
      </c>
      <c r="C17" s="30">
        <v>2</v>
      </c>
      <c r="D17" s="30">
        <v>2</v>
      </c>
      <c r="E17" s="36">
        <v>0</v>
      </c>
      <c r="F17" s="37">
        <f t="shared" si="0"/>
        <v>0.5</v>
      </c>
      <c r="H17" s="67" t="s">
        <v>92</v>
      </c>
      <c r="I17" s="65">
        <v>7</v>
      </c>
      <c r="J17" s="65">
        <v>2</v>
      </c>
      <c r="K17" s="65">
        <v>5</v>
      </c>
      <c r="L17" s="65">
        <v>0</v>
      </c>
      <c r="M17" s="66">
        <f t="shared" si="1"/>
        <v>0.2857142857142857</v>
      </c>
    </row>
    <row r="18" spans="1:13" ht="15">
      <c r="A18" s="29" t="s">
        <v>110</v>
      </c>
      <c r="B18" s="30">
        <v>1</v>
      </c>
      <c r="C18" s="30">
        <v>1</v>
      </c>
      <c r="D18" s="30">
        <v>0</v>
      </c>
      <c r="E18" s="36">
        <v>0</v>
      </c>
      <c r="F18" s="37">
        <f t="shared" si="0"/>
        <v>1</v>
      </c>
      <c r="H18" s="38" t="s">
        <v>96</v>
      </c>
      <c r="I18" s="36">
        <v>1</v>
      </c>
      <c r="J18" s="36">
        <v>1</v>
      </c>
      <c r="K18" s="36">
        <v>0</v>
      </c>
      <c r="L18" s="36">
        <v>0</v>
      </c>
      <c r="M18" s="37">
        <f t="shared" si="1"/>
        <v>1</v>
      </c>
    </row>
    <row r="19" spans="1:13" ht="15">
      <c r="A19" s="29" t="s">
        <v>120</v>
      </c>
      <c r="B19" s="30">
        <v>2</v>
      </c>
      <c r="C19" s="30">
        <v>0</v>
      </c>
      <c r="D19" s="30">
        <v>2</v>
      </c>
      <c r="E19" s="36">
        <v>0</v>
      </c>
      <c r="F19" s="37">
        <f t="shared" si="0"/>
        <v>0</v>
      </c>
      <c r="H19" s="67" t="s">
        <v>98</v>
      </c>
      <c r="I19" s="65">
        <v>10</v>
      </c>
      <c r="J19" s="65">
        <v>9</v>
      </c>
      <c r="K19" s="65">
        <v>1</v>
      </c>
      <c r="L19" s="65">
        <v>0</v>
      </c>
      <c r="M19" s="66">
        <f t="shared" si="1"/>
        <v>0.9</v>
      </c>
    </row>
    <row r="20" spans="1:13" ht="15">
      <c r="A20" s="29" t="s">
        <v>122</v>
      </c>
      <c r="B20" s="30">
        <v>6</v>
      </c>
      <c r="C20" s="30">
        <v>3</v>
      </c>
      <c r="D20" s="30">
        <v>3</v>
      </c>
      <c r="E20" s="30">
        <v>0</v>
      </c>
      <c r="F20" s="32">
        <f t="shared" si="0"/>
        <v>0.5</v>
      </c>
      <c r="H20" s="38" t="s">
        <v>100</v>
      </c>
      <c r="I20" s="36">
        <v>1</v>
      </c>
      <c r="J20" s="36">
        <v>0</v>
      </c>
      <c r="K20" s="36">
        <v>1</v>
      </c>
      <c r="L20" s="36">
        <v>0</v>
      </c>
      <c r="M20" s="37">
        <f t="shared" si="1"/>
        <v>0</v>
      </c>
    </row>
    <row r="21" spans="1:13" ht="15">
      <c r="A21" s="29" t="s">
        <v>147</v>
      </c>
      <c r="B21" s="30">
        <v>1</v>
      </c>
      <c r="C21" s="30">
        <v>0</v>
      </c>
      <c r="D21" s="30">
        <v>1</v>
      </c>
      <c r="E21" s="30">
        <v>0</v>
      </c>
      <c r="F21" s="32">
        <f t="shared" si="0"/>
        <v>0</v>
      </c>
      <c r="H21" s="38" t="s">
        <v>108</v>
      </c>
      <c r="I21" s="36">
        <v>3</v>
      </c>
      <c r="J21" s="36">
        <v>1</v>
      </c>
      <c r="K21" s="36">
        <v>2</v>
      </c>
      <c r="L21" s="36">
        <v>0</v>
      </c>
      <c r="M21" s="37">
        <f t="shared" si="1"/>
        <v>0.3333333333333333</v>
      </c>
    </row>
    <row r="22" spans="1:13" ht="15">
      <c r="A22" s="62" t="s">
        <v>128</v>
      </c>
      <c r="B22" s="63">
        <v>10</v>
      </c>
      <c r="C22" s="63">
        <v>4</v>
      </c>
      <c r="D22" s="63">
        <v>6</v>
      </c>
      <c r="E22" s="65">
        <v>0</v>
      </c>
      <c r="F22" s="66">
        <f t="shared" si="0"/>
        <v>0.4</v>
      </c>
      <c r="H22" s="38" t="s">
        <v>110</v>
      </c>
      <c r="I22" s="36">
        <v>2</v>
      </c>
      <c r="J22" s="36">
        <v>1</v>
      </c>
      <c r="K22" s="36">
        <v>1</v>
      </c>
      <c r="L22" s="36">
        <v>0</v>
      </c>
      <c r="M22" s="37">
        <f t="shared" si="1"/>
        <v>0.5</v>
      </c>
    </row>
    <row r="23" spans="1:13" ht="15">
      <c r="A23" s="29"/>
      <c r="B23" s="30"/>
      <c r="C23" s="30"/>
      <c r="D23" s="30"/>
      <c r="E23" s="36"/>
      <c r="F23" s="37"/>
      <c r="H23" s="38" t="s">
        <v>118</v>
      </c>
      <c r="I23" s="36">
        <v>1</v>
      </c>
      <c r="J23" s="36">
        <v>1</v>
      </c>
      <c r="K23" s="36">
        <v>0</v>
      </c>
      <c r="L23" s="36">
        <v>0</v>
      </c>
      <c r="M23" s="37">
        <f t="shared" si="1"/>
        <v>1</v>
      </c>
    </row>
    <row r="24" spans="1:13" ht="15">
      <c r="A24" s="29"/>
      <c r="B24" s="30"/>
      <c r="C24" s="30"/>
      <c r="D24" s="30"/>
      <c r="E24" s="36"/>
      <c r="F24" s="37"/>
      <c r="H24" s="38" t="s">
        <v>122</v>
      </c>
      <c r="I24" s="36">
        <v>10</v>
      </c>
      <c r="J24" s="36">
        <v>5</v>
      </c>
      <c r="K24" s="36">
        <v>5</v>
      </c>
      <c r="L24" s="36">
        <v>0</v>
      </c>
      <c r="M24" s="37">
        <f t="shared" si="1"/>
        <v>0.5</v>
      </c>
    </row>
    <row r="25" spans="1:13" ht="15">
      <c r="A25" s="29"/>
      <c r="B25" s="30"/>
      <c r="C25" s="30"/>
      <c r="D25" s="30"/>
      <c r="E25" s="36"/>
      <c r="F25" s="37"/>
      <c r="H25" s="38" t="s">
        <v>126</v>
      </c>
      <c r="I25" s="36">
        <v>2</v>
      </c>
      <c r="J25" s="36">
        <v>1</v>
      </c>
      <c r="K25" s="36">
        <v>1</v>
      </c>
      <c r="L25" s="36">
        <v>0</v>
      </c>
      <c r="M25" s="37">
        <f t="shared" si="1"/>
        <v>0.5</v>
      </c>
    </row>
    <row r="26" spans="1:13" ht="15">
      <c r="A26" s="29"/>
      <c r="B26" s="30"/>
      <c r="C26" s="30"/>
      <c r="D26" s="30"/>
      <c r="E26" s="36"/>
      <c r="F26" s="37"/>
      <c r="H26" s="67" t="s">
        <v>128</v>
      </c>
      <c r="I26" s="65">
        <v>10</v>
      </c>
      <c r="J26" s="65">
        <v>8</v>
      </c>
      <c r="K26" s="65">
        <v>2</v>
      </c>
      <c r="L26" s="65">
        <v>0</v>
      </c>
      <c r="M26" s="66">
        <f t="shared" si="1"/>
        <v>0.8</v>
      </c>
    </row>
    <row r="27" spans="1:13" ht="7.5" customHeight="1">
      <c r="A27" s="29"/>
      <c r="B27" s="30"/>
      <c r="C27" s="30"/>
      <c r="D27" s="30"/>
      <c r="E27" s="36"/>
      <c r="F27" s="37"/>
      <c r="H27" s="38"/>
      <c r="I27" s="36"/>
      <c r="J27" s="36"/>
      <c r="K27" s="36"/>
      <c r="L27" s="36"/>
      <c r="M27" s="37"/>
    </row>
    <row r="28" spans="1:13" ht="15">
      <c r="A28" s="31" t="s">
        <v>62</v>
      </c>
      <c r="B28" s="27">
        <f>SUM(B7:B27)</f>
        <v>91</v>
      </c>
      <c r="C28" s="27">
        <f>SUM(C7:C27)</f>
        <v>27</v>
      </c>
      <c r="D28" s="27">
        <f>SUM(D7:D27)</f>
        <v>64</v>
      </c>
      <c r="E28" s="27">
        <f>SUM(E7:E27)</f>
        <v>0</v>
      </c>
      <c r="F28" s="28">
        <f>(C28+(0.5*E28))/B28</f>
        <v>0.2967032967032967</v>
      </c>
      <c r="G28" s="40"/>
      <c r="H28" s="31" t="s">
        <v>62</v>
      </c>
      <c r="I28" s="27">
        <f>SUM(I7:I27)</f>
        <v>91</v>
      </c>
      <c r="J28" s="27">
        <f>SUM(J7:J27)</f>
        <v>60</v>
      </c>
      <c r="K28" s="27">
        <f>SUM(K7:K27)</f>
        <v>31</v>
      </c>
      <c r="L28" s="27">
        <f>SUM(L7:L27)</f>
        <v>0</v>
      </c>
      <c r="M28" s="28">
        <f>(J28+(0.5*L28))/I28</f>
        <v>0.6593406593406593</v>
      </c>
    </row>
    <row r="29" ht="6.75" customHeight="1"/>
    <row r="30" spans="3:8" ht="15">
      <c r="C30" s="61"/>
      <c r="D30" s="31" t="s">
        <v>132</v>
      </c>
      <c r="E30" s="36"/>
      <c r="F30" s="37"/>
      <c r="G30" s="38"/>
      <c r="H30" s="38"/>
    </row>
  </sheetData>
  <sheetProtection/>
  <mergeCells count="3">
    <mergeCell ref="A2:M2"/>
    <mergeCell ref="A4:F4"/>
    <mergeCell ref="H4:M4"/>
  </mergeCells>
  <printOptions horizontalCentered="1"/>
  <pageMargins left="0.95" right="0.95" top="1" bottom="1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0"/>
  <sheetViews>
    <sheetView showGridLines="0" zoomScalePageLayoutView="0" workbookViewId="0" topLeftCell="A1">
      <selection activeCell="A2" sqref="A2:M31"/>
    </sheetView>
  </sheetViews>
  <sheetFormatPr defaultColWidth="7.421875" defaultRowHeight="12.75"/>
  <cols>
    <col min="1" max="1" width="21.421875" style="11" customWidth="1"/>
    <col min="2" max="2" width="5.140625" style="12" customWidth="1"/>
    <col min="3" max="3" width="5.421875" style="12" customWidth="1"/>
    <col min="4" max="4" width="4.8515625" style="12" customWidth="1"/>
    <col min="5" max="5" width="3.8515625" style="34" customWidth="1"/>
    <col min="6" max="6" width="6.00390625" style="35" customWidth="1"/>
    <col min="7" max="7" width="7.421875" style="33" customWidth="1"/>
    <col min="8" max="8" width="17.57421875" style="33" customWidth="1"/>
    <col min="9" max="12" width="6.140625" style="34" bestFit="1" customWidth="1"/>
    <col min="13" max="13" width="6.140625" style="35" bestFit="1" customWidth="1"/>
    <col min="14" max="16384" width="7.421875" style="33" customWidth="1"/>
  </cols>
  <sheetData>
    <row r="2" spans="1:13" ht="23.25">
      <c r="A2" s="236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">
      <c r="A4" s="239" t="s">
        <v>136</v>
      </c>
      <c r="B4" s="240"/>
      <c r="C4" s="240"/>
      <c r="D4" s="240"/>
      <c r="E4" s="240"/>
      <c r="F4" s="241"/>
      <c r="G4" s="13"/>
      <c r="H4" s="239" t="s">
        <v>135</v>
      </c>
      <c r="I4" s="240"/>
      <c r="J4" s="240"/>
      <c r="K4" s="240"/>
      <c r="L4" s="240"/>
      <c r="M4" s="241"/>
    </row>
    <row r="5" ht="6.75" customHeight="1"/>
    <row r="6" spans="1:13" ht="15">
      <c r="A6" s="27" t="s">
        <v>83</v>
      </c>
      <c r="B6" s="27" t="s">
        <v>1</v>
      </c>
      <c r="C6" s="27" t="s">
        <v>29</v>
      </c>
      <c r="D6" s="27" t="s">
        <v>30</v>
      </c>
      <c r="E6" s="27" t="s">
        <v>84</v>
      </c>
      <c r="F6" s="28" t="s">
        <v>32</v>
      </c>
      <c r="H6" s="27" t="s">
        <v>83</v>
      </c>
      <c r="I6" s="27" t="s">
        <v>1</v>
      </c>
      <c r="J6" s="27" t="s">
        <v>29</v>
      </c>
      <c r="K6" s="27" t="s">
        <v>30</v>
      </c>
      <c r="L6" s="27" t="s">
        <v>84</v>
      </c>
      <c r="M6" s="28" t="s">
        <v>32</v>
      </c>
    </row>
    <row r="7" spans="1:13" ht="15">
      <c r="A7" s="29" t="s">
        <v>146</v>
      </c>
      <c r="B7" s="30">
        <v>10</v>
      </c>
      <c r="C7" s="30">
        <v>4</v>
      </c>
      <c r="D7" s="30">
        <v>6</v>
      </c>
      <c r="E7" s="30">
        <v>0</v>
      </c>
      <c r="F7" s="32">
        <f aca="true" t="shared" si="0" ref="F7:F25">SUM(C7+E7*0.5)/B7</f>
        <v>0.4</v>
      </c>
      <c r="H7" s="38" t="s">
        <v>146</v>
      </c>
      <c r="I7" s="36">
        <v>2</v>
      </c>
      <c r="J7" s="36">
        <v>1</v>
      </c>
      <c r="K7" s="36">
        <v>1</v>
      </c>
      <c r="L7" s="36">
        <v>0</v>
      </c>
      <c r="M7" s="37">
        <f aca="true" t="shared" si="1" ref="M7:M22">SUM(J7+L7*0.5)/I7</f>
        <v>0.5</v>
      </c>
    </row>
    <row r="8" spans="1:13" ht="15">
      <c r="A8" s="29" t="s">
        <v>95</v>
      </c>
      <c r="B8" s="30">
        <v>4</v>
      </c>
      <c r="C8" s="30">
        <v>4</v>
      </c>
      <c r="D8" s="30">
        <v>0</v>
      </c>
      <c r="E8" s="36">
        <v>0</v>
      </c>
      <c r="F8" s="37">
        <f t="shared" si="0"/>
        <v>1</v>
      </c>
      <c r="H8" s="38" t="s">
        <v>95</v>
      </c>
      <c r="I8" s="36">
        <v>10</v>
      </c>
      <c r="J8" s="36">
        <v>7</v>
      </c>
      <c r="K8" s="36">
        <v>3</v>
      </c>
      <c r="L8" s="36">
        <v>0</v>
      </c>
      <c r="M8" s="37">
        <f t="shared" si="1"/>
        <v>0.7</v>
      </c>
    </row>
    <row r="9" spans="1:13" ht="15">
      <c r="A9" s="29" t="s">
        <v>97</v>
      </c>
      <c r="B9" s="30">
        <v>6</v>
      </c>
      <c r="C9" s="30">
        <v>4</v>
      </c>
      <c r="D9" s="30">
        <v>2</v>
      </c>
      <c r="E9" s="36">
        <v>0</v>
      </c>
      <c r="F9" s="37">
        <f t="shared" si="0"/>
        <v>0.6666666666666666</v>
      </c>
      <c r="H9" s="38" t="s">
        <v>97</v>
      </c>
      <c r="I9" s="36">
        <v>4</v>
      </c>
      <c r="J9" s="36">
        <v>0</v>
      </c>
      <c r="K9" s="36">
        <v>4</v>
      </c>
      <c r="L9" s="36">
        <v>0</v>
      </c>
      <c r="M9" s="37">
        <f t="shared" si="1"/>
        <v>0</v>
      </c>
    </row>
    <row r="10" spans="1:13" ht="15">
      <c r="A10" s="62" t="s">
        <v>101</v>
      </c>
      <c r="B10" s="63">
        <v>8</v>
      </c>
      <c r="C10" s="63">
        <v>1</v>
      </c>
      <c r="D10" s="63">
        <v>7</v>
      </c>
      <c r="E10" s="65">
        <v>0</v>
      </c>
      <c r="F10" s="66">
        <f t="shared" si="0"/>
        <v>0.125</v>
      </c>
      <c r="H10" s="67" t="s">
        <v>101</v>
      </c>
      <c r="I10" s="65">
        <v>10</v>
      </c>
      <c r="J10" s="65">
        <v>6</v>
      </c>
      <c r="K10" s="65">
        <v>3</v>
      </c>
      <c r="L10" s="65">
        <v>1</v>
      </c>
      <c r="M10" s="66">
        <f t="shared" si="1"/>
        <v>0.65</v>
      </c>
    </row>
    <row r="11" spans="1:13" ht="15">
      <c r="A11" s="29" t="s">
        <v>105</v>
      </c>
      <c r="B11" s="30">
        <v>1</v>
      </c>
      <c r="C11" s="30">
        <v>0</v>
      </c>
      <c r="D11" s="30">
        <v>1</v>
      </c>
      <c r="E11" s="36">
        <v>0</v>
      </c>
      <c r="F11" s="37">
        <f t="shared" si="0"/>
        <v>0</v>
      </c>
      <c r="H11" s="38" t="s">
        <v>103</v>
      </c>
      <c r="I11" s="36">
        <v>3</v>
      </c>
      <c r="J11" s="36">
        <v>2</v>
      </c>
      <c r="K11" s="36">
        <v>0</v>
      </c>
      <c r="L11" s="36">
        <v>1</v>
      </c>
      <c r="M11" s="37">
        <f t="shared" si="1"/>
        <v>0.8333333333333334</v>
      </c>
    </row>
    <row r="12" spans="1:13" ht="15">
      <c r="A12" s="62" t="s">
        <v>109</v>
      </c>
      <c r="B12" s="63">
        <v>4</v>
      </c>
      <c r="C12" s="63">
        <v>4</v>
      </c>
      <c r="D12" s="63">
        <v>0</v>
      </c>
      <c r="E12" s="65">
        <v>0</v>
      </c>
      <c r="F12" s="66">
        <f t="shared" si="0"/>
        <v>1</v>
      </c>
      <c r="H12" s="68" t="s">
        <v>109</v>
      </c>
      <c r="I12" s="63">
        <v>4</v>
      </c>
      <c r="J12" s="63">
        <v>4</v>
      </c>
      <c r="K12" s="63">
        <v>0</v>
      </c>
      <c r="L12" s="63">
        <v>0</v>
      </c>
      <c r="M12" s="66">
        <f t="shared" si="1"/>
        <v>1</v>
      </c>
    </row>
    <row r="13" spans="1:13" ht="15">
      <c r="A13" s="62" t="s">
        <v>111</v>
      </c>
      <c r="B13" s="63">
        <v>6</v>
      </c>
      <c r="C13" s="63">
        <v>4</v>
      </c>
      <c r="D13" s="63">
        <v>2</v>
      </c>
      <c r="E13" s="65">
        <v>0</v>
      </c>
      <c r="F13" s="66">
        <f t="shared" si="0"/>
        <v>0.6666666666666666</v>
      </c>
      <c r="H13" s="67" t="s">
        <v>149</v>
      </c>
      <c r="I13" s="65">
        <v>5</v>
      </c>
      <c r="J13" s="65">
        <v>5</v>
      </c>
      <c r="K13" s="65">
        <v>0</v>
      </c>
      <c r="L13" s="65">
        <v>0</v>
      </c>
      <c r="M13" s="66">
        <f t="shared" si="1"/>
        <v>1</v>
      </c>
    </row>
    <row r="14" spans="1:13" ht="15">
      <c r="A14" s="29" t="s">
        <v>115</v>
      </c>
      <c r="B14" s="30">
        <v>3</v>
      </c>
      <c r="C14" s="30">
        <v>0</v>
      </c>
      <c r="D14" s="30">
        <v>3</v>
      </c>
      <c r="E14" s="36">
        <v>0</v>
      </c>
      <c r="F14" s="37">
        <f t="shared" si="0"/>
        <v>0</v>
      </c>
      <c r="H14" s="38" t="s">
        <v>115</v>
      </c>
      <c r="I14" s="36">
        <v>5</v>
      </c>
      <c r="J14" s="36">
        <v>1</v>
      </c>
      <c r="K14" s="36">
        <v>4</v>
      </c>
      <c r="L14" s="36">
        <v>0</v>
      </c>
      <c r="M14" s="37">
        <f t="shared" si="1"/>
        <v>0.2</v>
      </c>
    </row>
    <row r="15" spans="1:13" ht="15">
      <c r="A15" s="29" t="s">
        <v>125</v>
      </c>
      <c r="B15" s="30">
        <v>1</v>
      </c>
      <c r="C15" s="30">
        <v>1</v>
      </c>
      <c r="D15" s="30">
        <v>0</v>
      </c>
      <c r="E15" s="36">
        <v>0</v>
      </c>
      <c r="F15" s="37">
        <f t="shared" si="0"/>
        <v>1</v>
      </c>
      <c r="H15" s="39" t="s">
        <v>150</v>
      </c>
      <c r="I15" s="30">
        <v>1</v>
      </c>
      <c r="J15" s="30">
        <v>0</v>
      </c>
      <c r="K15" s="30">
        <v>1</v>
      </c>
      <c r="L15" s="30">
        <v>0</v>
      </c>
      <c r="M15" s="37">
        <f t="shared" si="1"/>
        <v>0</v>
      </c>
    </row>
    <row r="16" spans="1:13" ht="15">
      <c r="A16" s="29" t="s">
        <v>148</v>
      </c>
      <c r="B16" s="30">
        <v>2</v>
      </c>
      <c r="C16" s="30">
        <v>0</v>
      </c>
      <c r="D16" s="30">
        <v>2</v>
      </c>
      <c r="E16" s="30">
        <v>0</v>
      </c>
      <c r="F16" s="32">
        <f t="shared" si="0"/>
        <v>0</v>
      </c>
      <c r="H16" s="38" t="s">
        <v>129</v>
      </c>
      <c r="I16" s="36">
        <v>1</v>
      </c>
      <c r="J16" s="36">
        <v>0</v>
      </c>
      <c r="K16" s="36">
        <v>0</v>
      </c>
      <c r="L16" s="36">
        <v>1</v>
      </c>
      <c r="M16" s="37">
        <f t="shared" si="1"/>
        <v>0.5</v>
      </c>
    </row>
    <row r="17" spans="1:13" ht="15">
      <c r="A17" s="29" t="s">
        <v>90</v>
      </c>
      <c r="B17" s="30">
        <v>1</v>
      </c>
      <c r="C17" s="30">
        <v>1</v>
      </c>
      <c r="D17" s="30">
        <v>0</v>
      </c>
      <c r="E17" s="36">
        <v>0</v>
      </c>
      <c r="F17" s="37">
        <f t="shared" si="0"/>
        <v>1</v>
      </c>
      <c r="H17" s="38" t="s">
        <v>86</v>
      </c>
      <c r="I17" s="36">
        <v>1</v>
      </c>
      <c r="J17" s="36">
        <v>0</v>
      </c>
      <c r="K17" s="36">
        <v>1</v>
      </c>
      <c r="L17" s="36">
        <v>0</v>
      </c>
      <c r="M17" s="37">
        <f t="shared" si="1"/>
        <v>0</v>
      </c>
    </row>
    <row r="18" spans="1:13" ht="15">
      <c r="A18" s="29" t="s">
        <v>94</v>
      </c>
      <c r="B18" s="30">
        <v>2</v>
      </c>
      <c r="C18" s="30">
        <v>0</v>
      </c>
      <c r="D18" s="30">
        <v>2</v>
      </c>
      <c r="E18" s="36">
        <v>0</v>
      </c>
      <c r="F18" s="37">
        <f t="shared" si="0"/>
        <v>0</v>
      </c>
      <c r="H18" s="67" t="s">
        <v>98</v>
      </c>
      <c r="I18" s="65">
        <v>10</v>
      </c>
      <c r="J18" s="65">
        <v>8</v>
      </c>
      <c r="K18" s="65">
        <v>2</v>
      </c>
      <c r="L18" s="65">
        <v>0</v>
      </c>
      <c r="M18" s="66">
        <f t="shared" si="1"/>
        <v>0.8</v>
      </c>
    </row>
    <row r="19" spans="1:13" ht="15">
      <c r="A19" s="62" t="s">
        <v>98</v>
      </c>
      <c r="B19" s="63">
        <v>9</v>
      </c>
      <c r="C19" s="63">
        <v>2</v>
      </c>
      <c r="D19" s="63">
        <v>7</v>
      </c>
      <c r="E19" s="65">
        <v>0</v>
      </c>
      <c r="F19" s="66">
        <f t="shared" si="0"/>
        <v>0.2222222222222222</v>
      </c>
      <c r="H19" s="38" t="s">
        <v>102</v>
      </c>
      <c r="I19" s="36">
        <v>10</v>
      </c>
      <c r="J19" s="36">
        <v>5</v>
      </c>
      <c r="K19" s="36">
        <v>4</v>
      </c>
      <c r="L19" s="36">
        <v>1</v>
      </c>
      <c r="M19" s="37">
        <f t="shared" si="1"/>
        <v>0.55</v>
      </c>
    </row>
    <row r="20" spans="1:13" ht="15">
      <c r="A20" s="29" t="s">
        <v>102</v>
      </c>
      <c r="B20" s="30">
        <v>6</v>
      </c>
      <c r="C20" s="30">
        <v>0</v>
      </c>
      <c r="D20" s="30">
        <v>6</v>
      </c>
      <c r="E20" s="30">
        <v>0</v>
      </c>
      <c r="F20" s="32">
        <f t="shared" si="0"/>
        <v>0</v>
      </c>
      <c r="H20" s="38" t="s">
        <v>104</v>
      </c>
      <c r="I20" s="36">
        <v>10</v>
      </c>
      <c r="J20" s="36">
        <v>7</v>
      </c>
      <c r="K20" s="36">
        <v>3</v>
      </c>
      <c r="L20" s="36">
        <v>0</v>
      </c>
      <c r="M20" s="37">
        <f t="shared" si="1"/>
        <v>0.7</v>
      </c>
    </row>
    <row r="21" spans="1:13" ht="15">
      <c r="A21" s="29" t="s">
        <v>104</v>
      </c>
      <c r="B21" s="30">
        <v>10</v>
      </c>
      <c r="C21" s="30">
        <v>3</v>
      </c>
      <c r="D21" s="30">
        <v>7</v>
      </c>
      <c r="E21" s="30">
        <v>0</v>
      </c>
      <c r="F21" s="32">
        <f t="shared" si="0"/>
        <v>0.3</v>
      </c>
      <c r="H21" s="38" t="s">
        <v>120</v>
      </c>
      <c r="I21" s="36">
        <v>3</v>
      </c>
      <c r="J21" s="36">
        <v>2</v>
      </c>
      <c r="K21" s="36">
        <v>1</v>
      </c>
      <c r="L21" s="36">
        <v>0</v>
      </c>
      <c r="M21" s="37">
        <f t="shared" si="1"/>
        <v>0.6666666666666666</v>
      </c>
    </row>
    <row r="22" spans="1:13" ht="15">
      <c r="A22" s="29" t="s">
        <v>110</v>
      </c>
      <c r="B22" s="30">
        <v>1</v>
      </c>
      <c r="C22" s="30">
        <v>1</v>
      </c>
      <c r="D22" s="30">
        <v>0</v>
      </c>
      <c r="E22" s="36">
        <v>0</v>
      </c>
      <c r="F22" s="37">
        <f t="shared" si="0"/>
        <v>1</v>
      </c>
      <c r="H22" s="67" t="s">
        <v>128</v>
      </c>
      <c r="I22" s="65">
        <v>10</v>
      </c>
      <c r="J22" s="65">
        <v>3</v>
      </c>
      <c r="K22" s="65">
        <v>7</v>
      </c>
      <c r="L22" s="65">
        <v>0</v>
      </c>
      <c r="M22" s="66">
        <f t="shared" si="1"/>
        <v>0.3</v>
      </c>
    </row>
    <row r="23" spans="1:13" ht="15">
      <c r="A23" s="29" t="s">
        <v>120</v>
      </c>
      <c r="B23" s="30">
        <v>1</v>
      </c>
      <c r="C23" s="30">
        <v>1</v>
      </c>
      <c r="D23" s="30">
        <v>0</v>
      </c>
      <c r="E23" s="36">
        <v>0</v>
      </c>
      <c r="F23" s="37">
        <f t="shared" si="0"/>
        <v>1</v>
      </c>
      <c r="H23" s="38"/>
      <c r="I23" s="36"/>
      <c r="J23" s="36"/>
      <c r="K23" s="36"/>
      <c r="L23" s="36"/>
      <c r="M23" s="37"/>
    </row>
    <row r="24" spans="1:13" ht="15">
      <c r="A24" s="29" t="s">
        <v>122</v>
      </c>
      <c r="B24" s="30">
        <v>5</v>
      </c>
      <c r="C24" s="30">
        <v>1</v>
      </c>
      <c r="D24" s="30">
        <v>4</v>
      </c>
      <c r="E24" s="36">
        <v>0</v>
      </c>
      <c r="F24" s="37">
        <f t="shared" si="0"/>
        <v>0.2</v>
      </c>
      <c r="H24" s="38"/>
      <c r="I24" s="36"/>
      <c r="J24" s="36"/>
      <c r="K24" s="36"/>
      <c r="L24" s="36"/>
      <c r="M24" s="37"/>
    </row>
    <row r="25" spans="1:13" ht="15">
      <c r="A25" s="62" t="s">
        <v>128</v>
      </c>
      <c r="B25" s="63">
        <v>10</v>
      </c>
      <c r="C25" s="63">
        <v>3</v>
      </c>
      <c r="D25" s="63">
        <v>7</v>
      </c>
      <c r="E25" s="65">
        <v>0</v>
      </c>
      <c r="F25" s="66">
        <f t="shared" si="0"/>
        <v>0.3</v>
      </c>
      <c r="H25" s="38"/>
      <c r="I25" s="36"/>
      <c r="J25" s="36"/>
      <c r="K25" s="36"/>
      <c r="L25" s="36"/>
      <c r="M25" s="37"/>
    </row>
    <row r="26" spans="1:13" ht="15">
      <c r="A26" s="29"/>
      <c r="B26" s="30"/>
      <c r="C26" s="30"/>
      <c r="D26" s="30"/>
      <c r="E26" s="36"/>
      <c r="F26" s="37"/>
      <c r="H26" s="41"/>
      <c r="I26" s="42"/>
      <c r="J26" s="42"/>
      <c r="K26" s="42"/>
      <c r="L26" s="42"/>
      <c r="M26" s="43"/>
    </row>
    <row r="27" spans="1:13" ht="7.5" customHeight="1">
      <c r="A27" s="29"/>
      <c r="B27" s="30"/>
      <c r="C27" s="30"/>
      <c r="D27" s="30"/>
      <c r="E27" s="36"/>
      <c r="F27" s="37"/>
      <c r="H27" s="38"/>
      <c r="I27" s="36"/>
      <c r="J27" s="36"/>
      <c r="K27" s="36"/>
      <c r="L27" s="36"/>
      <c r="M27" s="37"/>
    </row>
    <row r="28" spans="1:13" ht="15">
      <c r="A28" s="31" t="s">
        <v>62</v>
      </c>
      <c r="B28" s="27">
        <f>SUM(B7:B27)</f>
        <v>90</v>
      </c>
      <c r="C28" s="27">
        <f>SUM(C7:C27)</f>
        <v>34</v>
      </c>
      <c r="D28" s="27">
        <f>SUM(D7:D27)</f>
        <v>56</v>
      </c>
      <c r="E28" s="27">
        <f>SUM(E7:E27)</f>
        <v>0</v>
      </c>
      <c r="F28" s="28">
        <f>(C28+(0.5*E28))/B28</f>
        <v>0.37777777777777777</v>
      </c>
      <c r="G28" s="40"/>
      <c r="H28" s="31" t="s">
        <v>62</v>
      </c>
      <c r="I28" s="27">
        <f>SUM(I7:I27)</f>
        <v>89</v>
      </c>
      <c r="J28" s="27">
        <f>SUM(J7:J27)</f>
        <v>51</v>
      </c>
      <c r="K28" s="27">
        <f>SUM(K7:K27)</f>
        <v>34</v>
      </c>
      <c r="L28" s="27">
        <f>SUM(L7:L27)</f>
        <v>4</v>
      </c>
      <c r="M28" s="28">
        <f>(J28+(0.5*L28))/I28</f>
        <v>0.5955056179775281</v>
      </c>
    </row>
    <row r="29" ht="6.75" customHeight="1"/>
    <row r="30" spans="3:8" ht="15">
      <c r="C30" s="61"/>
      <c r="D30" s="31" t="s">
        <v>132</v>
      </c>
      <c r="E30" s="36"/>
      <c r="F30" s="37"/>
      <c r="G30" s="38"/>
      <c r="H30" s="38"/>
    </row>
  </sheetData>
  <sheetProtection/>
  <mergeCells count="3">
    <mergeCell ref="A2:M2"/>
    <mergeCell ref="A4:F4"/>
    <mergeCell ref="H4:M4"/>
  </mergeCells>
  <printOptions horizontalCentered="1"/>
  <pageMargins left="0.95" right="0.95" top="1" bottom="1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0"/>
  <sheetViews>
    <sheetView showGridLines="0" zoomScalePageLayoutView="0" workbookViewId="0" topLeftCell="A1">
      <selection activeCell="A2" sqref="A2:M31"/>
    </sheetView>
  </sheetViews>
  <sheetFormatPr defaultColWidth="7.421875" defaultRowHeight="12.75"/>
  <cols>
    <col min="1" max="1" width="21.421875" style="11" customWidth="1"/>
    <col min="2" max="2" width="5.140625" style="12" customWidth="1"/>
    <col min="3" max="3" width="5.421875" style="12" customWidth="1"/>
    <col min="4" max="4" width="4.8515625" style="12" customWidth="1"/>
    <col min="5" max="5" width="3.8515625" style="34" customWidth="1"/>
    <col min="6" max="6" width="6.00390625" style="35" customWidth="1"/>
    <col min="7" max="7" width="7.421875" style="33" customWidth="1"/>
    <col min="8" max="8" width="17.57421875" style="33" customWidth="1"/>
    <col min="9" max="12" width="6.140625" style="34" bestFit="1" customWidth="1"/>
    <col min="13" max="13" width="6.140625" style="35" bestFit="1" customWidth="1"/>
    <col min="14" max="16384" width="7.421875" style="33" customWidth="1"/>
  </cols>
  <sheetData>
    <row r="2" spans="1:13" ht="23.25">
      <c r="A2" s="236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">
      <c r="A4" s="239" t="s">
        <v>141</v>
      </c>
      <c r="B4" s="240"/>
      <c r="C4" s="240"/>
      <c r="D4" s="240"/>
      <c r="E4" s="240"/>
      <c r="F4" s="241"/>
      <c r="G4" s="13"/>
      <c r="H4" s="239" t="s">
        <v>140</v>
      </c>
      <c r="I4" s="240"/>
      <c r="J4" s="240"/>
      <c r="K4" s="240"/>
      <c r="L4" s="240"/>
      <c r="M4" s="241"/>
    </row>
    <row r="5" ht="6.75" customHeight="1"/>
    <row r="6" spans="1:13" ht="15">
      <c r="A6" s="27" t="s">
        <v>83</v>
      </c>
      <c r="B6" s="27" t="s">
        <v>1</v>
      </c>
      <c r="C6" s="27" t="s">
        <v>29</v>
      </c>
      <c r="D6" s="27" t="s">
        <v>30</v>
      </c>
      <c r="E6" s="27" t="s">
        <v>84</v>
      </c>
      <c r="F6" s="28" t="s">
        <v>32</v>
      </c>
      <c r="H6" s="27" t="s">
        <v>83</v>
      </c>
      <c r="I6" s="27" t="s">
        <v>1</v>
      </c>
      <c r="J6" s="27" t="s">
        <v>29</v>
      </c>
      <c r="K6" s="27" t="s">
        <v>30</v>
      </c>
      <c r="L6" s="27" t="s">
        <v>84</v>
      </c>
      <c r="M6" s="28" t="s">
        <v>32</v>
      </c>
    </row>
    <row r="7" spans="1:13" ht="15">
      <c r="A7" s="29" t="s">
        <v>151</v>
      </c>
      <c r="B7" s="30">
        <v>10</v>
      </c>
      <c r="C7" s="30">
        <v>8</v>
      </c>
      <c r="D7" s="30">
        <v>2</v>
      </c>
      <c r="E7" s="30">
        <v>0</v>
      </c>
      <c r="F7" s="32">
        <f aca="true" t="shared" si="0" ref="F7:F17">SUM(C7+E7*0.5)/B7</f>
        <v>0.8</v>
      </c>
      <c r="H7" s="38" t="s">
        <v>151</v>
      </c>
      <c r="I7" s="36">
        <v>1</v>
      </c>
      <c r="J7" s="36">
        <v>1</v>
      </c>
      <c r="K7" s="36">
        <v>0</v>
      </c>
      <c r="L7" s="36">
        <v>0</v>
      </c>
      <c r="M7" s="37">
        <f aca="true" t="shared" si="1" ref="M7:M22">SUM(J7+L7*0.5)/I7</f>
        <v>1</v>
      </c>
    </row>
    <row r="8" spans="1:13" ht="15">
      <c r="A8" s="29" t="s">
        <v>95</v>
      </c>
      <c r="B8" s="30">
        <v>10</v>
      </c>
      <c r="C8" s="30">
        <v>8</v>
      </c>
      <c r="D8" s="30">
        <v>1</v>
      </c>
      <c r="E8" s="36">
        <v>1</v>
      </c>
      <c r="F8" s="37">
        <f t="shared" si="0"/>
        <v>0.85</v>
      </c>
      <c r="H8" s="38" t="s">
        <v>99</v>
      </c>
      <c r="I8" s="36">
        <v>1</v>
      </c>
      <c r="J8" s="36">
        <v>1</v>
      </c>
      <c r="K8" s="36">
        <v>0</v>
      </c>
      <c r="L8" s="36">
        <v>0</v>
      </c>
      <c r="M8" s="37">
        <f t="shared" si="1"/>
        <v>1</v>
      </c>
    </row>
    <row r="9" spans="1:13" ht="15">
      <c r="A9" s="62" t="s">
        <v>101</v>
      </c>
      <c r="B9" s="63">
        <v>10</v>
      </c>
      <c r="C9" s="63">
        <v>6</v>
      </c>
      <c r="D9" s="63">
        <v>3</v>
      </c>
      <c r="E9" s="65">
        <v>1</v>
      </c>
      <c r="F9" s="66">
        <f t="shared" si="0"/>
        <v>0.65</v>
      </c>
      <c r="H9" s="67" t="s">
        <v>101</v>
      </c>
      <c r="I9" s="65">
        <v>10</v>
      </c>
      <c r="J9" s="65">
        <v>5</v>
      </c>
      <c r="K9" s="65">
        <v>4</v>
      </c>
      <c r="L9" s="65">
        <v>1</v>
      </c>
      <c r="M9" s="66">
        <f t="shared" si="1"/>
        <v>0.55</v>
      </c>
    </row>
    <row r="10" spans="1:13" ht="15">
      <c r="A10" s="62" t="s">
        <v>109</v>
      </c>
      <c r="B10" s="63">
        <v>9</v>
      </c>
      <c r="C10" s="63">
        <v>4</v>
      </c>
      <c r="D10" s="63">
        <v>4</v>
      </c>
      <c r="E10" s="65">
        <v>1</v>
      </c>
      <c r="F10" s="66">
        <f t="shared" si="0"/>
        <v>0.5</v>
      </c>
      <c r="H10" s="38" t="s">
        <v>103</v>
      </c>
      <c r="I10" s="36">
        <v>5</v>
      </c>
      <c r="J10" s="36">
        <v>3</v>
      </c>
      <c r="K10" s="36">
        <v>1</v>
      </c>
      <c r="L10" s="36">
        <v>1</v>
      </c>
      <c r="M10" s="37">
        <f t="shared" si="1"/>
        <v>0.7</v>
      </c>
    </row>
    <row r="11" spans="1:13" ht="15">
      <c r="A11" s="31" t="s">
        <v>149</v>
      </c>
      <c r="B11" s="27">
        <v>1</v>
      </c>
      <c r="C11" s="27">
        <v>1</v>
      </c>
      <c r="D11" s="27">
        <v>0</v>
      </c>
      <c r="E11" s="42">
        <v>0</v>
      </c>
      <c r="F11" s="43">
        <f t="shared" si="0"/>
        <v>1</v>
      </c>
      <c r="H11" s="67" t="s">
        <v>109</v>
      </c>
      <c r="I11" s="65">
        <v>3</v>
      </c>
      <c r="J11" s="65">
        <v>3</v>
      </c>
      <c r="K11" s="65">
        <v>0</v>
      </c>
      <c r="L11" s="65">
        <v>0</v>
      </c>
      <c r="M11" s="66">
        <f t="shared" si="1"/>
        <v>1</v>
      </c>
    </row>
    <row r="12" spans="1:13" ht="15">
      <c r="A12" s="29" t="s">
        <v>152</v>
      </c>
      <c r="B12" s="30">
        <v>2</v>
      </c>
      <c r="C12" s="30">
        <v>1</v>
      </c>
      <c r="D12" s="30">
        <v>1</v>
      </c>
      <c r="E12" s="36">
        <v>0</v>
      </c>
      <c r="F12" s="37">
        <f t="shared" si="0"/>
        <v>0.5</v>
      </c>
      <c r="H12" s="39" t="s">
        <v>113</v>
      </c>
      <c r="I12" s="30">
        <v>2</v>
      </c>
      <c r="J12" s="30">
        <v>1</v>
      </c>
      <c r="K12" s="30">
        <v>1</v>
      </c>
      <c r="L12" s="30">
        <v>0</v>
      </c>
      <c r="M12" s="37">
        <f t="shared" si="1"/>
        <v>0.5</v>
      </c>
    </row>
    <row r="13" spans="1:13" ht="15">
      <c r="A13" s="62" t="s">
        <v>92</v>
      </c>
      <c r="B13" s="63">
        <v>1</v>
      </c>
      <c r="C13" s="63">
        <v>1</v>
      </c>
      <c r="D13" s="63">
        <v>0</v>
      </c>
      <c r="E13" s="65">
        <v>0</v>
      </c>
      <c r="F13" s="66">
        <f t="shared" si="0"/>
        <v>1</v>
      </c>
      <c r="H13" s="38" t="s">
        <v>119</v>
      </c>
      <c r="I13" s="36">
        <v>2</v>
      </c>
      <c r="J13" s="36">
        <v>2</v>
      </c>
      <c r="K13" s="36">
        <v>0</v>
      </c>
      <c r="L13" s="36">
        <v>0</v>
      </c>
      <c r="M13" s="37">
        <f t="shared" si="1"/>
        <v>1</v>
      </c>
    </row>
    <row r="14" spans="1:13" ht="15">
      <c r="A14" s="62" t="s">
        <v>98</v>
      </c>
      <c r="B14" s="63">
        <v>8</v>
      </c>
      <c r="C14" s="63">
        <v>4</v>
      </c>
      <c r="D14" s="63">
        <v>3</v>
      </c>
      <c r="E14" s="65">
        <v>1</v>
      </c>
      <c r="F14" s="66">
        <f t="shared" si="0"/>
        <v>0.5625</v>
      </c>
      <c r="H14" s="38" t="s">
        <v>153</v>
      </c>
      <c r="I14" s="36">
        <v>7</v>
      </c>
      <c r="J14" s="36">
        <v>7</v>
      </c>
      <c r="K14" s="36">
        <v>0</v>
      </c>
      <c r="L14" s="36">
        <v>0</v>
      </c>
      <c r="M14" s="37">
        <f t="shared" si="1"/>
        <v>1</v>
      </c>
    </row>
    <row r="15" spans="1:13" ht="15">
      <c r="A15" s="29" t="s">
        <v>104</v>
      </c>
      <c r="B15" s="30">
        <v>10</v>
      </c>
      <c r="C15" s="30">
        <v>5</v>
      </c>
      <c r="D15" s="30">
        <v>4</v>
      </c>
      <c r="E15" s="36">
        <v>1</v>
      </c>
      <c r="F15" s="37">
        <f t="shared" si="0"/>
        <v>0.55</v>
      </c>
      <c r="H15" s="39" t="s">
        <v>150</v>
      </c>
      <c r="I15" s="30">
        <v>2</v>
      </c>
      <c r="J15" s="30">
        <v>2</v>
      </c>
      <c r="K15" s="30">
        <v>0</v>
      </c>
      <c r="L15" s="30">
        <v>0</v>
      </c>
      <c r="M15" s="37">
        <f t="shared" si="1"/>
        <v>1</v>
      </c>
    </row>
    <row r="16" spans="1:13" ht="15">
      <c r="A16" s="29" t="s">
        <v>120</v>
      </c>
      <c r="B16" s="30">
        <v>10</v>
      </c>
      <c r="C16" s="30">
        <v>9</v>
      </c>
      <c r="D16" s="30">
        <v>0</v>
      </c>
      <c r="E16" s="30">
        <v>1</v>
      </c>
      <c r="F16" s="32">
        <f t="shared" si="0"/>
        <v>0.95</v>
      </c>
      <c r="H16" s="38" t="s">
        <v>152</v>
      </c>
      <c r="I16" s="36">
        <v>3</v>
      </c>
      <c r="J16" s="36">
        <v>1</v>
      </c>
      <c r="K16" s="36">
        <v>2</v>
      </c>
      <c r="L16" s="36">
        <v>0</v>
      </c>
      <c r="M16" s="37">
        <f t="shared" si="1"/>
        <v>0.3333333333333333</v>
      </c>
    </row>
    <row r="17" spans="1:13" ht="15">
      <c r="A17" s="62" t="s">
        <v>128</v>
      </c>
      <c r="B17" s="63">
        <v>10</v>
      </c>
      <c r="C17" s="63">
        <v>6</v>
      </c>
      <c r="D17" s="63">
        <v>4</v>
      </c>
      <c r="E17" s="65">
        <v>0</v>
      </c>
      <c r="F17" s="66">
        <f t="shared" si="0"/>
        <v>0.6</v>
      </c>
      <c r="H17" s="67" t="s">
        <v>92</v>
      </c>
      <c r="I17" s="65">
        <v>3</v>
      </c>
      <c r="J17" s="65">
        <v>1</v>
      </c>
      <c r="K17" s="65">
        <v>2</v>
      </c>
      <c r="L17" s="65">
        <v>0</v>
      </c>
      <c r="M17" s="66">
        <f t="shared" si="1"/>
        <v>0.3333333333333333</v>
      </c>
    </row>
    <row r="18" spans="1:13" ht="15">
      <c r="A18" s="29"/>
      <c r="B18" s="30"/>
      <c r="C18" s="30"/>
      <c r="D18" s="30"/>
      <c r="E18" s="36"/>
      <c r="F18" s="37"/>
      <c r="H18" s="38" t="s">
        <v>154</v>
      </c>
      <c r="I18" s="36">
        <v>5</v>
      </c>
      <c r="J18" s="36">
        <v>5</v>
      </c>
      <c r="K18" s="36">
        <v>0</v>
      </c>
      <c r="L18" s="36">
        <v>0</v>
      </c>
      <c r="M18" s="37">
        <f t="shared" si="1"/>
        <v>1</v>
      </c>
    </row>
    <row r="19" spans="1:13" ht="15">
      <c r="A19" s="31"/>
      <c r="B19" s="27"/>
      <c r="C19" s="27"/>
      <c r="D19" s="27"/>
      <c r="E19" s="42"/>
      <c r="F19" s="43"/>
      <c r="H19" s="38" t="s">
        <v>155</v>
      </c>
      <c r="I19" s="36">
        <v>1</v>
      </c>
      <c r="J19" s="36">
        <v>1</v>
      </c>
      <c r="K19" s="36">
        <v>0</v>
      </c>
      <c r="L19" s="36">
        <v>0</v>
      </c>
      <c r="M19" s="37">
        <f t="shared" si="1"/>
        <v>1</v>
      </c>
    </row>
    <row r="20" spans="1:13" ht="15">
      <c r="A20" s="29"/>
      <c r="B20" s="30"/>
      <c r="C20" s="30"/>
      <c r="D20" s="30"/>
      <c r="E20" s="30"/>
      <c r="F20" s="32"/>
      <c r="H20" s="38" t="s">
        <v>120</v>
      </c>
      <c r="I20" s="36">
        <v>4</v>
      </c>
      <c r="J20" s="36">
        <v>3</v>
      </c>
      <c r="K20" s="36">
        <v>1</v>
      </c>
      <c r="L20" s="36">
        <v>0</v>
      </c>
      <c r="M20" s="37">
        <f t="shared" si="1"/>
        <v>0.75</v>
      </c>
    </row>
    <row r="21" spans="1:13" ht="15">
      <c r="A21" s="29"/>
      <c r="B21" s="30"/>
      <c r="C21" s="30"/>
      <c r="D21" s="30"/>
      <c r="E21" s="30"/>
      <c r="F21" s="32"/>
      <c r="H21" s="38" t="s">
        <v>124</v>
      </c>
      <c r="I21" s="36">
        <v>4</v>
      </c>
      <c r="J21" s="36">
        <v>2</v>
      </c>
      <c r="K21" s="36">
        <v>1</v>
      </c>
      <c r="L21" s="36">
        <v>1</v>
      </c>
      <c r="M21" s="37">
        <f t="shared" si="1"/>
        <v>0.625</v>
      </c>
    </row>
    <row r="22" spans="1:13" ht="15">
      <c r="A22" s="29"/>
      <c r="B22" s="30"/>
      <c r="C22" s="30"/>
      <c r="D22" s="30"/>
      <c r="E22" s="36"/>
      <c r="F22" s="37"/>
      <c r="H22" s="67" t="s">
        <v>128</v>
      </c>
      <c r="I22" s="65">
        <v>10</v>
      </c>
      <c r="J22" s="65">
        <v>4</v>
      </c>
      <c r="K22" s="65">
        <v>5</v>
      </c>
      <c r="L22" s="65">
        <v>1</v>
      </c>
      <c r="M22" s="66">
        <f t="shared" si="1"/>
        <v>0.45</v>
      </c>
    </row>
    <row r="23" spans="1:13" ht="15">
      <c r="A23" s="29"/>
      <c r="B23" s="30"/>
      <c r="C23" s="30"/>
      <c r="D23" s="30"/>
      <c r="E23" s="36"/>
      <c r="F23" s="43"/>
      <c r="H23" s="38"/>
      <c r="I23" s="36"/>
      <c r="J23" s="36"/>
      <c r="K23" s="36"/>
      <c r="L23" s="36"/>
      <c r="M23" s="37"/>
    </row>
    <row r="24" spans="1:13" ht="15">
      <c r="A24" s="29"/>
      <c r="B24" s="30"/>
      <c r="C24" s="30"/>
      <c r="D24" s="30"/>
      <c r="E24" s="36"/>
      <c r="F24" s="43"/>
      <c r="H24" s="38"/>
      <c r="I24" s="36"/>
      <c r="J24" s="36"/>
      <c r="K24" s="36"/>
      <c r="L24" s="36"/>
      <c r="M24" s="37"/>
    </row>
    <row r="25" spans="1:13" ht="15">
      <c r="A25" s="31"/>
      <c r="B25" s="27"/>
      <c r="C25" s="27"/>
      <c r="D25" s="27"/>
      <c r="E25" s="42"/>
      <c r="F25" s="43"/>
      <c r="H25" s="38"/>
      <c r="I25" s="36"/>
      <c r="J25" s="36"/>
      <c r="K25" s="36"/>
      <c r="L25" s="36"/>
      <c r="M25" s="37"/>
    </row>
    <row r="26" spans="1:13" ht="15">
      <c r="A26" s="29"/>
      <c r="B26" s="30"/>
      <c r="C26" s="30"/>
      <c r="D26" s="30"/>
      <c r="E26" s="36"/>
      <c r="F26" s="37"/>
      <c r="H26" s="41"/>
      <c r="I26" s="42"/>
      <c r="J26" s="42"/>
      <c r="K26" s="42"/>
      <c r="L26" s="42"/>
      <c r="M26" s="43"/>
    </row>
    <row r="27" spans="1:13" ht="7.5" customHeight="1">
      <c r="A27" s="29"/>
      <c r="B27" s="30"/>
      <c r="C27" s="30"/>
      <c r="D27" s="30"/>
      <c r="E27" s="36"/>
      <c r="F27" s="37"/>
      <c r="H27" s="38"/>
      <c r="I27" s="36"/>
      <c r="J27" s="36"/>
      <c r="K27" s="36"/>
      <c r="L27" s="36"/>
      <c r="M27" s="37"/>
    </row>
    <row r="28" spans="1:13" ht="15">
      <c r="A28" s="31" t="s">
        <v>62</v>
      </c>
      <c r="B28" s="27">
        <f>SUM(B7:B27)</f>
        <v>81</v>
      </c>
      <c r="C28" s="27">
        <f>SUM(C7:C27)</f>
        <v>53</v>
      </c>
      <c r="D28" s="27">
        <f>SUM(D7:D27)</f>
        <v>22</v>
      </c>
      <c r="E28" s="27">
        <f>SUM(E7:E27)</f>
        <v>6</v>
      </c>
      <c r="F28" s="28">
        <f>(C28+(0.5*E28))/B28</f>
        <v>0.691358024691358</v>
      </c>
      <c r="G28" s="40"/>
      <c r="H28" s="31" t="s">
        <v>62</v>
      </c>
      <c r="I28" s="27">
        <f>SUM(I7:I27)</f>
        <v>63</v>
      </c>
      <c r="J28" s="27">
        <f>SUM(J7:J27)</f>
        <v>42</v>
      </c>
      <c r="K28" s="27">
        <f>SUM(K7:K27)</f>
        <v>17</v>
      </c>
      <c r="L28" s="27">
        <f>SUM(L7:L27)</f>
        <v>4</v>
      </c>
      <c r="M28" s="28">
        <f>(J28+(0.5*L28))/I28</f>
        <v>0.6984126984126984</v>
      </c>
    </row>
    <row r="29" ht="6.75" customHeight="1"/>
    <row r="30" spans="3:8" ht="15">
      <c r="C30" s="61"/>
      <c r="D30" s="31" t="s">
        <v>132</v>
      </c>
      <c r="E30" s="36"/>
      <c r="F30" s="37"/>
      <c r="G30" s="38"/>
      <c r="H30" s="38"/>
    </row>
  </sheetData>
  <sheetProtection/>
  <mergeCells count="3">
    <mergeCell ref="A2:M2"/>
    <mergeCell ref="A4:F4"/>
    <mergeCell ref="H4:M4"/>
  </mergeCells>
  <printOptions horizontalCentered="1"/>
  <pageMargins left="0.95" right="0.95" top="1" bottom="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Stanley S. Fracker I</cp:lastModifiedBy>
  <cp:lastPrinted>2019-10-28T06:33:22Z</cp:lastPrinted>
  <dcterms:created xsi:type="dcterms:W3CDTF">1996-10-14T23:33:28Z</dcterms:created>
  <dcterms:modified xsi:type="dcterms:W3CDTF">2021-01-26T15:47:19Z</dcterms:modified>
  <cp:category/>
  <cp:version/>
  <cp:contentType/>
  <cp:contentStatus/>
</cp:coreProperties>
</file>